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CCCM\"/>
    </mc:Choice>
  </mc:AlternateContent>
  <bookViews>
    <workbookView xWindow="0" yWindow="0" windowWidth="20490" windowHeight="7755" activeTab="2"/>
  </bookViews>
  <sheets>
    <sheet name="Kabasa water supply" sheetId="1" r:id="rId1"/>
    <sheet name="Elevated Water Tank" sheetId="2" r:id="rId2"/>
    <sheet name="Summary" sheetId="3" r:id="rId3"/>
  </sheets>
  <definedNames>
    <definedName name="_xlnm.Print_Area" localSheetId="2">Summary!$A$1:$F$7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3"/>
  <c r="F16" i="1"/>
  <c r="F17" i="1"/>
  <c r="F19" i="1"/>
  <c r="F21" i="1"/>
  <c r="F22" i="1"/>
  <c r="F23" i="1"/>
  <c r="F26" i="1"/>
  <c r="F27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5" i="3"/>
  <c r="G6" i="2"/>
  <c r="G7" i="2"/>
  <c r="G8" i="2"/>
  <c r="G10" i="2"/>
  <c r="G11" i="2"/>
  <c r="G13" i="2"/>
  <c r="G14" i="2"/>
  <c r="G15" i="2"/>
  <c r="G16" i="2"/>
  <c r="G18" i="2"/>
  <c r="G19" i="2"/>
  <c r="G20" i="2"/>
  <c r="G21" i="2"/>
  <c r="G22" i="2"/>
  <c r="G23" i="2"/>
  <c r="G24" i="2"/>
  <c r="F6" i="3"/>
  <c r="F7" i="3"/>
  <c r="E8" i="2"/>
  <c r="E13" i="2"/>
  <c r="E15" i="2"/>
  <c r="E16" i="2"/>
</calcChain>
</file>

<file path=xl/sharedStrings.xml><?xml version="1.0" encoding="utf-8"?>
<sst xmlns="http://schemas.openxmlformats.org/spreadsheetml/2006/main" count="125" uniqueCount="92">
  <si>
    <t>ITEM</t>
  </si>
  <si>
    <t>DESCRIPTION</t>
  </si>
  <si>
    <t>UNIT</t>
  </si>
  <si>
    <t>QTY</t>
  </si>
  <si>
    <t>RATE (USD)</t>
  </si>
  <si>
    <t>AMOUNT (USD)</t>
  </si>
  <si>
    <t>Trenching, laying and backfilling of  pipeline 3'' (for 90mm OD uPVC  pipe) for the Pumping mains with 450mm x 600mm trench</t>
  </si>
  <si>
    <t>m</t>
  </si>
  <si>
    <t>Trenching, laying and backfilling of  pipeline (for 50 mm OD uPVC pipe) for the distribution system with 450mm x 600mm trench, to water points, school, dispensary</t>
  </si>
  <si>
    <t>Construction of Valve chambers 1000x1000x1000mm</t>
  </si>
  <si>
    <t>Nr</t>
  </si>
  <si>
    <t>Labour cost for plumbing works for  water tank and water points</t>
  </si>
  <si>
    <t>L/S</t>
  </si>
  <si>
    <t>TOTAL COST FOR PIPELINE EXCAVATION/LAYING &amp; BACKFILING</t>
  </si>
  <si>
    <t>USD</t>
  </si>
  <si>
    <t>Excavation</t>
  </si>
  <si>
    <t>Excavation including maintaining and supporting sides and keeping free from water, mud and fallen materials by bailing, pumping or otherwise</t>
  </si>
  <si>
    <t>Filing</t>
  </si>
  <si>
    <t>Concrete work</t>
  </si>
  <si>
    <t>No</t>
  </si>
  <si>
    <t>m3</t>
  </si>
  <si>
    <t>Construction of  separation wall and holding platform</t>
  </si>
  <si>
    <t>Prepare site by stripping top 200 mm of soil to remove all debris including sand (if any) from site and carting away spoil</t>
  </si>
  <si>
    <r>
      <t>m</t>
    </r>
    <r>
      <rPr>
        <vertAlign val="superscript"/>
        <sz val="11"/>
        <rFont val="Calibri"/>
        <family val="2"/>
      </rPr>
      <t>2</t>
    </r>
  </si>
  <si>
    <t>Excavate for foundation strip commencing at stripped levels depth not exceeding 1.50m deep</t>
  </si>
  <si>
    <r>
      <t>m</t>
    </r>
    <r>
      <rPr>
        <vertAlign val="superscript"/>
        <sz val="11"/>
        <rFont val="Calibri"/>
        <family val="2"/>
      </rPr>
      <t>3</t>
    </r>
  </si>
  <si>
    <t xml:space="preserve">300 mm thick approved hardcore filling spread, well rammed and compacted in 150mm layers to receive concrete surface bed </t>
  </si>
  <si>
    <t>Insitu concrete: class 15: mix 1:3:6</t>
  </si>
  <si>
    <t>50mm blinding layer under foundations</t>
  </si>
  <si>
    <t>50mm blinding layer on hardcore surfaces</t>
  </si>
  <si>
    <t>Treat hardcore surface with approved insecticide</t>
  </si>
  <si>
    <t xml:space="preserve">Reinforced Concrete class 25 </t>
  </si>
  <si>
    <t>Strip foundation</t>
  </si>
  <si>
    <t xml:space="preserve">Wallings </t>
  </si>
  <si>
    <t>Construct 1.5m high 2.0 long x 150mm thick seperation wall for water points</t>
  </si>
  <si>
    <t>15mm thick plaster for seperation wall</t>
  </si>
  <si>
    <t>Pipes and fittings</t>
  </si>
  <si>
    <t>1" GI pipe</t>
  </si>
  <si>
    <t>1" Elbows</t>
  </si>
  <si>
    <t>1" Gate Valves</t>
  </si>
  <si>
    <t>1" Bends</t>
  </si>
  <si>
    <t xml:space="preserve">1"sockets </t>
  </si>
  <si>
    <t xml:space="preserve">1" Valve sockets </t>
  </si>
  <si>
    <t>1"tees</t>
  </si>
  <si>
    <t>1" taps</t>
  </si>
  <si>
    <t xml:space="preserve">Provision of soak pit </t>
  </si>
  <si>
    <t xml:space="preserve">WATER TANK AND DISTRIBUTION POINT </t>
  </si>
  <si>
    <t xml:space="preserve">Summary of Water Supply System </t>
  </si>
  <si>
    <t>Pipeline laying and joining works</t>
  </si>
  <si>
    <t>Cost of assorted fittings</t>
  </si>
  <si>
    <t>Construction of Communal  water kiosks</t>
  </si>
  <si>
    <t>PIPELINES - Kabasa  New IDPs  Water Project</t>
  </si>
  <si>
    <t xml:space="preserve">WATER  DISTRIBUTION POINTS </t>
  </si>
  <si>
    <t>100mm thick floor slab 2.5m longx 3m wide  with surface steel trowelled smooth</t>
  </si>
  <si>
    <t>COST OF 10 No WATER KIOSKS</t>
  </si>
  <si>
    <t>TOTAL</t>
  </si>
  <si>
    <t>Pos</t>
  </si>
  <si>
    <t>Description</t>
  </si>
  <si>
    <t>Unit</t>
  </si>
  <si>
    <t>Qty</t>
  </si>
  <si>
    <t>Unit Costs (USD)</t>
  </si>
  <si>
    <t>Total Costs (USD)</t>
  </si>
  <si>
    <t>Foundation</t>
  </si>
  <si>
    <r>
      <t xml:space="preserve">Excavation: </t>
    </r>
    <r>
      <rPr>
        <sz val="10"/>
        <rFont val="Arial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</si>
  <si>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0"/>
        <color indexed="8"/>
        <rFont val="Arial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</si>
  <si>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0"/>
        <color indexed="8"/>
        <rFont val="Arial"/>
        <family val="2"/>
      </rPr>
      <t>(1400 x 1400mm, thickness 600mm): 
reinforced concrete class 20  (nominal mix 1:2:4) with Y12 at column bases</t>
    </r>
  </si>
  <si>
    <t>Columns and Beams</t>
  </si>
  <si>
    <r>
      <t xml:space="preserve">Columns </t>
    </r>
    <r>
      <rPr>
        <sz val="10"/>
        <rFont val="Arial"/>
        <family val="2"/>
      </rPr>
      <t>(section: 300mmx 300mm):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reinforced concrete mix 1:2:4, with high yield twisted rebar of Y12 and R6 for stirrups @200mm c/c</t>
    </r>
  </si>
  <si>
    <r>
      <t>Beam</t>
    </r>
    <r>
      <rPr>
        <sz val="10"/>
        <rFont val="Arial"/>
        <family val="2"/>
      </rPr>
      <t xml:space="preserve"> (section 300x450mm), concrete class 20,nominal mix 1:2:4) with Y16 rebar and R8 for beam links</t>
    </r>
  </si>
  <si>
    <t>Storage tank (RC slabs and RC walls)</t>
  </si>
  <si>
    <r>
      <t>Tank slab:</t>
    </r>
    <r>
      <rPr>
        <sz val="11"/>
        <color theme="1"/>
        <rFont val="Calibri"/>
        <family val="2"/>
        <scheme val="minor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</si>
  <si>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0"/>
        <rFont val="Arial"/>
        <family val="2"/>
      </rPr>
      <t>200mm water bar</t>
    </r>
  </si>
  <si>
    <t>Lm</t>
  </si>
  <si>
    <r>
      <t>Walls:</t>
    </r>
    <r>
      <rPr>
        <sz val="11"/>
        <color theme="1"/>
        <rFont val="Calibri"/>
        <family val="2"/>
        <scheme val="minor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</si>
  <si>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Calibri"/>
        <family val="2"/>
        <scheme val="minor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</si>
  <si>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</si>
  <si>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r>
      <t xml:space="preserve">Inspection manhole </t>
    </r>
    <r>
      <rPr>
        <sz val="10"/>
        <rFont val="Arial"/>
        <family val="2"/>
      </rPr>
      <t xml:space="preserve"> (600mm x 600mm):
Reinforced concrete 50mm thick with BS mesh A142, bent up round iron bars handle and 50x50x3mm, using of Y12 HY Square twisted bars at man hole corners</t>
    </r>
  </si>
  <si>
    <t>unit</t>
  </si>
  <si>
    <t>BS mesh A142 for manhole cover</t>
  </si>
  <si>
    <t>m2</t>
  </si>
  <si>
    <t>50x50x3mm L angle plates</t>
  </si>
  <si>
    <t>lm</t>
  </si>
  <si>
    <r>
      <t xml:space="preserve">Fittings:
</t>
    </r>
    <r>
      <rPr>
        <sz val="10"/>
        <rFont val="Arial"/>
        <family val="2"/>
      </rPr>
      <t>supply and install all fittings for inlet, distribution and trucking outlets and overflow</t>
    </r>
  </si>
  <si>
    <t>LS</t>
  </si>
  <si>
    <r>
      <t xml:space="preserve">Ladder </t>
    </r>
    <r>
      <rPr>
        <sz val="10"/>
        <rFont val="Arial"/>
        <family val="2"/>
      </rPr>
      <t>(500mm width,13m length):
Supply and install a metallic ladder, including all anchorage points</t>
    </r>
  </si>
  <si>
    <t xml:space="preserve">Total </t>
  </si>
  <si>
    <t>Elevated Water Tank 30m3 (6m high)</t>
  </si>
  <si>
    <t xml:space="preserve">Total 2 No. Tanks </t>
  </si>
  <si>
    <t>Elevetaed water tanks</t>
  </si>
  <si>
    <t>PROPOSED WATER SUPPLY SYSTEM FOR KABASA IDP CAMP</t>
  </si>
  <si>
    <t>COST OF 2 NO. PIPING SYSTEM( FROM THE 2 TANKS)</t>
  </si>
  <si>
    <t>PROPOSED WATER SYSTEM FOR KABASA IDP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</si>
</sst>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b/>
      <sz val="10"/>
      <name val="Calibri"/>
      <family val="2"/>
      <scheme val="minor"/>
    </font>
    <font>
      <sz val="10"/>
      <name val="Gill Sans MT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name val="Gill Sans MT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65" fontId="4" fillId="2" borderId="1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166" fontId="4" fillId="2" borderId="1" xfId="2" applyNumberFormat="1" applyFont="1" applyFill="1" applyBorder="1" applyAlignment="1">
      <alignment vertical="top"/>
    </xf>
    <xf numFmtId="164" fontId="2" fillId="2" borderId="1" xfId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66" fontId="6" fillId="2" borderId="1" xfId="2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1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167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68" fontId="8" fillId="0" borderId="1" xfId="2" applyNumberFormat="1" applyFont="1" applyFill="1" applyBorder="1" applyAlignment="1">
      <alignment vertical="top"/>
    </xf>
    <xf numFmtId="166" fontId="8" fillId="0" borderId="1" xfId="2" applyNumberFormat="1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6" fontId="8" fillId="0" borderId="1" xfId="3" applyNumberFormat="1" applyFont="1" applyFill="1" applyBorder="1" applyAlignment="1" applyProtection="1">
      <alignment vertical="top"/>
      <protection locked="0"/>
    </xf>
    <xf numFmtId="164" fontId="8" fillId="0" borderId="1" xfId="1" applyFont="1" applyFill="1" applyBorder="1" applyAlignment="1">
      <alignment vertical="top"/>
    </xf>
    <xf numFmtId="167" fontId="8" fillId="0" borderId="1" xfId="0" quotePrefix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167" fontId="2" fillId="2" borderId="1" xfId="0" applyNumberFormat="1" applyFont="1" applyFill="1" applyBorder="1" applyAlignment="1">
      <alignment vertical="top"/>
    </xf>
    <xf numFmtId="0" fontId="0" fillId="0" borderId="1" xfId="0" applyBorder="1"/>
    <xf numFmtId="0" fontId="12" fillId="0" borderId="1" xfId="0" applyFont="1" applyBorder="1"/>
    <xf numFmtId="43" fontId="2" fillId="2" borderId="1" xfId="0" applyNumberFormat="1" applyFont="1" applyFill="1" applyBorder="1" applyAlignment="1">
      <alignment vertical="top"/>
    </xf>
    <xf numFmtId="0" fontId="13" fillId="0" borderId="1" xfId="0" applyFont="1" applyBorder="1"/>
    <xf numFmtId="43" fontId="4" fillId="2" borderId="1" xfId="0" applyNumberFormat="1" applyFont="1" applyFill="1" applyBorder="1" applyAlignment="1">
      <alignment horizontal="left" vertical="top"/>
    </xf>
    <xf numFmtId="43" fontId="4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164" fontId="7" fillId="0" borderId="1" xfId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 wrapText="1"/>
    </xf>
    <xf numFmtId="43" fontId="16" fillId="5" borderId="8" xfId="1" applyNumberFormat="1" applyFont="1" applyFill="1" applyBorder="1" applyAlignment="1" applyProtection="1">
      <alignment horizontal="center" vertical="center" wrapText="1"/>
    </xf>
    <xf numFmtId="43" fontId="16" fillId="5" borderId="9" xfId="1" applyNumberFormat="1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wrapText="1"/>
    </xf>
    <xf numFmtId="2" fontId="0" fillId="0" borderId="1" xfId="1" applyNumberFormat="1" applyFont="1" applyBorder="1" applyAlignment="1" applyProtection="1">
      <alignment horizontal="center" wrapText="1"/>
    </xf>
    <xf numFmtId="43" fontId="5" fillId="0" borderId="1" xfId="1" applyNumberFormat="1" applyFont="1" applyFill="1" applyBorder="1" applyAlignment="1" applyProtection="1">
      <alignment wrapText="1"/>
      <protection locked="0"/>
    </xf>
    <xf numFmtId="43" fontId="5" fillId="0" borderId="14" xfId="1" applyNumberFormat="1" applyFont="1" applyBorder="1" applyAlignment="1" applyProtection="1">
      <alignment wrapText="1"/>
    </xf>
    <xf numFmtId="0" fontId="15" fillId="6" borderId="13" xfId="0" applyFont="1" applyFill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wrapText="1"/>
    </xf>
    <xf numFmtId="2" fontId="5" fillId="2" borderId="1" xfId="1" applyNumberFormat="1" applyFont="1" applyFill="1" applyBorder="1" applyAlignment="1" applyProtection="1">
      <alignment horizontal="center" wrapText="1"/>
    </xf>
    <xf numFmtId="0" fontId="15" fillId="6" borderId="1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2" fontId="5" fillId="0" borderId="1" xfId="1" applyNumberFormat="1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horizontal="center" wrapText="1"/>
    </xf>
    <xf numFmtId="2" fontId="5" fillId="0" borderId="20" xfId="1" applyNumberFormat="1" applyFont="1" applyBorder="1" applyAlignment="1" applyProtection="1">
      <alignment horizontal="center" wrapText="1"/>
    </xf>
    <xf numFmtId="43" fontId="5" fillId="0" borderId="21" xfId="1" applyNumberFormat="1" applyFont="1" applyBorder="1" applyAlignment="1" applyProtection="1">
      <alignment wrapText="1"/>
    </xf>
    <xf numFmtId="43" fontId="5" fillId="0" borderId="1" xfId="1" applyNumberFormat="1" applyFont="1" applyFill="1" applyBorder="1" applyAlignment="1" applyProtection="1">
      <alignment vertical="center" wrapText="1"/>
      <protection locked="0"/>
    </xf>
    <xf numFmtId="43" fontId="5" fillId="0" borderId="14" xfId="1" applyNumberFormat="1" applyFont="1" applyBorder="1" applyAlignment="1" applyProtection="1">
      <alignment vertical="center" wrapText="1"/>
    </xf>
    <xf numFmtId="2" fontId="0" fillId="0" borderId="1" xfId="1" applyNumberFormat="1" applyFont="1" applyBorder="1" applyAlignment="1" applyProtection="1">
      <alignment horizontal="center" vertical="center" wrapText="1"/>
    </xf>
    <xf numFmtId="43" fontId="5" fillId="0" borderId="20" xfId="1" applyNumberFormat="1" applyFont="1" applyFill="1" applyBorder="1" applyAlignment="1" applyProtection="1">
      <alignment horizontal="center" wrapText="1"/>
      <protection locked="0"/>
    </xf>
    <xf numFmtId="166" fontId="2" fillId="2" borderId="1" xfId="2" applyNumberFormat="1" applyFont="1" applyFill="1" applyBorder="1" applyAlignment="1">
      <alignment horizontal="center" vertical="top"/>
    </xf>
    <xf numFmtId="43" fontId="4" fillId="0" borderId="1" xfId="0" applyNumberFormat="1" applyFont="1" applyFill="1" applyBorder="1" applyAlignment="1">
      <alignment horizontal="left" vertical="top"/>
    </xf>
    <xf numFmtId="43" fontId="4" fillId="2" borderId="10" xfId="0" applyNumberFormat="1" applyFont="1" applyFill="1" applyBorder="1" applyAlignment="1">
      <alignment horizontal="left" vertical="top"/>
    </xf>
    <xf numFmtId="43" fontId="2" fillId="2" borderId="11" xfId="0" applyNumberFormat="1" applyFont="1" applyFill="1" applyBorder="1" applyAlignment="1">
      <alignment vertical="top"/>
    </xf>
    <xf numFmtId="167" fontId="2" fillId="2" borderId="11" xfId="0" applyNumberFormat="1" applyFont="1" applyFill="1" applyBorder="1" applyAlignment="1">
      <alignment vertical="top"/>
    </xf>
    <xf numFmtId="43" fontId="2" fillId="2" borderId="2" xfId="0" applyNumberFormat="1" applyFont="1" applyFill="1" applyBorder="1" applyAlignment="1">
      <alignment vertical="top"/>
    </xf>
    <xf numFmtId="43" fontId="4" fillId="2" borderId="11" xfId="0" applyNumberFormat="1" applyFont="1" applyFill="1" applyBorder="1" applyAlignment="1">
      <alignment horizontal="left" vertical="top"/>
    </xf>
    <xf numFmtId="43" fontId="4" fillId="2" borderId="2" xfId="0" applyNumberFormat="1" applyFont="1" applyFill="1" applyBorder="1" applyAlignment="1">
      <alignment horizontal="left" vertical="top"/>
    </xf>
    <xf numFmtId="43" fontId="21" fillId="7" borderId="23" xfId="1" applyNumberFormat="1" applyFont="1" applyFill="1" applyBorder="1" applyAlignment="1" applyProtection="1">
      <alignment wrapText="1"/>
    </xf>
    <xf numFmtId="164" fontId="20" fillId="7" borderId="22" xfId="1" applyFont="1" applyFill="1" applyBorder="1"/>
    <xf numFmtId="0" fontId="19" fillId="7" borderId="23" xfId="0" applyFont="1" applyFill="1" applyBorder="1" applyAlignment="1" applyProtection="1">
      <alignment wrapText="1"/>
    </xf>
    <xf numFmtId="0" fontId="19" fillId="7" borderId="24" xfId="0" applyFont="1" applyFill="1" applyBorder="1" applyAlignment="1" applyProtection="1">
      <alignment horizontal="center" wrapText="1"/>
    </xf>
    <xf numFmtId="0" fontId="13" fillId="7" borderId="1" xfId="0" applyFont="1" applyFill="1" applyBorder="1"/>
    <xf numFmtId="43" fontId="12" fillId="7" borderId="1" xfId="0" applyNumberFormat="1" applyFont="1" applyFill="1" applyBorder="1"/>
    <xf numFmtId="0" fontId="20" fillId="0" borderId="0" xfId="0" applyFont="1" applyBorder="1" applyAlignment="1"/>
    <xf numFmtId="0" fontId="0" fillId="0" borderId="27" xfId="0" applyBorder="1"/>
    <xf numFmtId="0" fontId="3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7" fillId="0" borderId="10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20" fillId="0" borderId="26" xfId="0" applyFont="1" applyBorder="1" applyAlignment="1">
      <alignment horizontal="center"/>
    </xf>
    <xf numFmtId="0" fontId="16" fillId="0" borderId="18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15" fillId="7" borderId="15" xfId="0" applyFont="1" applyFill="1" applyBorder="1" applyAlignment="1" applyProtection="1">
      <alignment horizontal="right" wrapText="1"/>
    </xf>
    <xf numFmtId="0" fontId="15" fillId="7" borderId="16" xfId="0" applyFont="1" applyFill="1" applyBorder="1" applyAlignment="1" applyProtection="1">
      <alignment horizontal="right" wrapText="1"/>
    </xf>
    <xf numFmtId="0" fontId="15" fillId="7" borderId="23" xfId="0" applyFont="1" applyFill="1" applyBorder="1" applyAlignment="1" applyProtection="1">
      <alignment horizontal="right" wrapText="1"/>
    </xf>
    <xf numFmtId="0" fontId="16" fillId="6" borderId="11" xfId="0" applyFont="1" applyFill="1" applyBorder="1" applyAlignment="1" applyProtection="1">
      <alignment horizontal="center" vertical="center"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14" fillId="7" borderId="10" xfId="0" applyNumberFormat="1" applyFont="1" applyFill="1" applyBorder="1" applyAlignment="1" applyProtection="1">
      <alignment horizontal="left" vertical="top" wrapText="1"/>
    </xf>
    <xf numFmtId="0" fontId="14" fillId="7" borderId="11" xfId="0" applyNumberFormat="1" applyFont="1" applyFill="1" applyBorder="1" applyAlignment="1" applyProtection="1">
      <alignment horizontal="left" vertical="top" wrapText="1"/>
    </xf>
    <xf numFmtId="0" fontId="14" fillId="7" borderId="2" xfId="0" applyNumberFormat="1" applyFont="1" applyFill="1" applyBorder="1" applyAlignment="1" applyProtection="1">
      <alignment horizontal="left" vertical="top" wrapText="1"/>
    </xf>
    <xf numFmtId="43" fontId="4" fillId="2" borderId="10" xfId="0" applyNumberFormat="1" applyFont="1" applyFill="1" applyBorder="1" applyAlignment="1">
      <alignment horizontal="left" vertical="top"/>
    </xf>
    <xf numFmtId="43" fontId="4" fillId="2" borderId="11" xfId="0" applyNumberFormat="1" applyFont="1" applyFill="1" applyBorder="1" applyAlignment="1">
      <alignment horizontal="left" vertical="top"/>
    </xf>
    <xf numFmtId="43" fontId="4" fillId="2" borderId="2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</cellXfs>
  <cellStyles count="5">
    <cellStyle name="Comma" xfId="1" builtinId="3"/>
    <cellStyle name="Comma 2" xfId="2"/>
    <cellStyle name="Comma 2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43" zoomScaleNormal="100" zoomScaleSheetLayoutView="100" workbookViewId="0">
      <selection activeCell="G5" sqref="G5"/>
    </sheetView>
  </sheetViews>
  <sheetFormatPr defaultColWidth="8.85546875" defaultRowHeight="15" x14ac:dyDescent="0.25"/>
  <cols>
    <col min="1" max="1" width="6" customWidth="1"/>
    <col min="2" max="2" width="53.42578125" customWidth="1"/>
    <col min="3" max="3" width="6.42578125" customWidth="1"/>
    <col min="4" max="4" width="7.7109375" customWidth="1"/>
    <col min="5" max="5" width="10.42578125" customWidth="1"/>
    <col min="6" max="6" width="14.140625" customWidth="1"/>
    <col min="255" max="255" width="9.28515625" bestFit="1" customWidth="1"/>
    <col min="256" max="256" width="49.42578125" bestFit="1" customWidth="1"/>
    <col min="257" max="257" width="4.7109375" bestFit="1" customWidth="1"/>
    <col min="258" max="258" width="7.7109375" customWidth="1"/>
    <col min="259" max="259" width="9.28515625" bestFit="1" customWidth="1"/>
    <col min="260" max="260" width="12.42578125" customWidth="1"/>
    <col min="261" max="261" width="11.5703125" bestFit="1" customWidth="1"/>
    <col min="262" max="262" width="10.5703125" bestFit="1" customWidth="1"/>
    <col min="511" max="511" width="9.28515625" bestFit="1" customWidth="1"/>
    <col min="512" max="512" width="49.42578125" bestFit="1" customWidth="1"/>
    <col min="513" max="513" width="4.7109375" bestFit="1" customWidth="1"/>
    <col min="514" max="514" width="7.7109375" customWidth="1"/>
    <col min="515" max="515" width="9.28515625" bestFit="1" customWidth="1"/>
    <col min="516" max="516" width="12.42578125" customWidth="1"/>
    <col min="517" max="517" width="11.5703125" bestFit="1" customWidth="1"/>
    <col min="518" max="518" width="10.5703125" bestFit="1" customWidth="1"/>
    <col min="767" max="767" width="9.28515625" bestFit="1" customWidth="1"/>
    <col min="768" max="768" width="49.42578125" bestFit="1" customWidth="1"/>
    <col min="769" max="769" width="4.7109375" bestFit="1" customWidth="1"/>
    <col min="770" max="770" width="7.7109375" customWidth="1"/>
    <col min="771" max="771" width="9.28515625" bestFit="1" customWidth="1"/>
    <col min="772" max="772" width="12.42578125" customWidth="1"/>
    <col min="773" max="773" width="11.5703125" bestFit="1" customWidth="1"/>
    <col min="774" max="774" width="10.5703125" bestFit="1" customWidth="1"/>
    <col min="1023" max="1023" width="9.28515625" bestFit="1" customWidth="1"/>
    <col min="1024" max="1024" width="49.42578125" bestFit="1" customWidth="1"/>
    <col min="1025" max="1025" width="4.7109375" bestFit="1" customWidth="1"/>
    <col min="1026" max="1026" width="7.7109375" customWidth="1"/>
    <col min="1027" max="1027" width="9.28515625" bestFit="1" customWidth="1"/>
    <col min="1028" max="1028" width="12.42578125" customWidth="1"/>
    <col min="1029" max="1029" width="11.5703125" bestFit="1" customWidth="1"/>
    <col min="1030" max="1030" width="10.5703125" bestFit="1" customWidth="1"/>
    <col min="1279" max="1279" width="9.28515625" bestFit="1" customWidth="1"/>
    <col min="1280" max="1280" width="49.42578125" bestFit="1" customWidth="1"/>
    <col min="1281" max="1281" width="4.7109375" bestFit="1" customWidth="1"/>
    <col min="1282" max="1282" width="7.7109375" customWidth="1"/>
    <col min="1283" max="1283" width="9.28515625" bestFit="1" customWidth="1"/>
    <col min="1284" max="1284" width="12.42578125" customWidth="1"/>
    <col min="1285" max="1285" width="11.5703125" bestFit="1" customWidth="1"/>
    <col min="1286" max="1286" width="10.5703125" bestFit="1" customWidth="1"/>
    <col min="1535" max="1535" width="9.28515625" bestFit="1" customWidth="1"/>
    <col min="1536" max="1536" width="49.42578125" bestFit="1" customWidth="1"/>
    <col min="1537" max="1537" width="4.7109375" bestFit="1" customWidth="1"/>
    <col min="1538" max="1538" width="7.7109375" customWidth="1"/>
    <col min="1539" max="1539" width="9.28515625" bestFit="1" customWidth="1"/>
    <col min="1540" max="1540" width="12.42578125" customWidth="1"/>
    <col min="1541" max="1541" width="11.5703125" bestFit="1" customWidth="1"/>
    <col min="1542" max="1542" width="10.5703125" bestFit="1" customWidth="1"/>
    <col min="1791" max="1791" width="9.28515625" bestFit="1" customWidth="1"/>
    <col min="1792" max="1792" width="49.42578125" bestFit="1" customWidth="1"/>
    <col min="1793" max="1793" width="4.7109375" bestFit="1" customWidth="1"/>
    <col min="1794" max="1794" width="7.7109375" customWidth="1"/>
    <col min="1795" max="1795" width="9.28515625" bestFit="1" customWidth="1"/>
    <col min="1796" max="1796" width="12.42578125" customWidth="1"/>
    <col min="1797" max="1797" width="11.5703125" bestFit="1" customWidth="1"/>
    <col min="1798" max="1798" width="10.5703125" bestFit="1" customWidth="1"/>
    <col min="2047" max="2047" width="9.28515625" bestFit="1" customWidth="1"/>
    <col min="2048" max="2048" width="49.42578125" bestFit="1" customWidth="1"/>
    <col min="2049" max="2049" width="4.7109375" bestFit="1" customWidth="1"/>
    <col min="2050" max="2050" width="7.7109375" customWidth="1"/>
    <col min="2051" max="2051" width="9.28515625" bestFit="1" customWidth="1"/>
    <col min="2052" max="2052" width="12.42578125" customWidth="1"/>
    <col min="2053" max="2053" width="11.5703125" bestFit="1" customWidth="1"/>
    <col min="2054" max="2054" width="10.5703125" bestFit="1" customWidth="1"/>
    <col min="2303" max="2303" width="9.28515625" bestFit="1" customWidth="1"/>
    <col min="2304" max="2304" width="49.42578125" bestFit="1" customWidth="1"/>
    <col min="2305" max="2305" width="4.7109375" bestFit="1" customWidth="1"/>
    <col min="2306" max="2306" width="7.7109375" customWidth="1"/>
    <col min="2307" max="2307" width="9.28515625" bestFit="1" customWidth="1"/>
    <col min="2308" max="2308" width="12.42578125" customWidth="1"/>
    <col min="2309" max="2309" width="11.5703125" bestFit="1" customWidth="1"/>
    <col min="2310" max="2310" width="10.5703125" bestFit="1" customWidth="1"/>
    <col min="2559" max="2559" width="9.28515625" bestFit="1" customWidth="1"/>
    <col min="2560" max="2560" width="49.42578125" bestFit="1" customWidth="1"/>
    <col min="2561" max="2561" width="4.7109375" bestFit="1" customWidth="1"/>
    <col min="2562" max="2562" width="7.7109375" customWidth="1"/>
    <col min="2563" max="2563" width="9.28515625" bestFit="1" customWidth="1"/>
    <col min="2564" max="2564" width="12.42578125" customWidth="1"/>
    <col min="2565" max="2565" width="11.5703125" bestFit="1" customWidth="1"/>
    <col min="2566" max="2566" width="10.5703125" bestFit="1" customWidth="1"/>
    <col min="2815" max="2815" width="9.28515625" bestFit="1" customWidth="1"/>
    <col min="2816" max="2816" width="49.42578125" bestFit="1" customWidth="1"/>
    <col min="2817" max="2817" width="4.7109375" bestFit="1" customWidth="1"/>
    <col min="2818" max="2818" width="7.7109375" customWidth="1"/>
    <col min="2819" max="2819" width="9.28515625" bestFit="1" customWidth="1"/>
    <col min="2820" max="2820" width="12.42578125" customWidth="1"/>
    <col min="2821" max="2821" width="11.5703125" bestFit="1" customWidth="1"/>
    <col min="2822" max="2822" width="10.5703125" bestFit="1" customWidth="1"/>
    <col min="3071" max="3071" width="9.28515625" bestFit="1" customWidth="1"/>
    <col min="3072" max="3072" width="49.42578125" bestFit="1" customWidth="1"/>
    <col min="3073" max="3073" width="4.7109375" bestFit="1" customWidth="1"/>
    <col min="3074" max="3074" width="7.7109375" customWidth="1"/>
    <col min="3075" max="3075" width="9.28515625" bestFit="1" customWidth="1"/>
    <col min="3076" max="3076" width="12.42578125" customWidth="1"/>
    <col min="3077" max="3077" width="11.5703125" bestFit="1" customWidth="1"/>
    <col min="3078" max="3078" width="10.5703125" bestFit="1" customWidth="1"/>
    <col min="3327" max="3327" width="9.28515625" bestFit="1" customWidth="1"/>
    <col min="3328" max="3328" width="49.42578125" bestFit="1" customWidth="1"/>
    <col min="3329" max="3329" width="4.7109375" bestFit="1" customWidth="1"/>
    <col min="3330" max="3330" width="7.7109375" customWidth="1"/>
    <col min="3331" max="3331" width="9.28515625" bestFit="1" customWidth="1"/>
    <col min="3332" max="3332" width="12.42578125" customWidth="1"/>
    <col min="3333" max="3333" width="11.5703125" bestFit="1" customWidth="1"/>
    <col min="3334" max="3334" width="10.5703125" bestFit="1" customWidth="1"/>
    <col min="3583" max="3583" width="9.28515625" bestFit="1" customWidth="1"/>
    <col min="3584" max="3584" width="49.42578125" bestFit="1" customWidth="1"/>
    <col min="3585" max="3585" width="4.7109375" bestFit="1" customWidth="1"/>
    <col min="3586" max="3586" width="7.7109375" customWidth="1"/>
    <col min="3587" max="3587" width="9.28515625" bestFit="1" customWidth="1"/>
    <col min="3588" max="3588" width="12.42578125" customWidth="1"/>
    <col min="3589" max="3589" width="11.5703125" bestFit="1" customWidth="1"/>
    <col min="3590" max="3590" width="10.5703125" bestFit="1" customWidth="1"/>
    <col min="3839" max="3839" width="9.28515625" bestFit="1" customWidth="1"/>
    <col min="3840" max="3840" width="49.42578125" bestFit="1" customWidth="1"/>
    <col min="3841" max="3841" width="4.7109375" bestFit="1" customWidth="1"/>
    <col min="3842" max="3842" width="7.7109375" customWidth="1"/>
    <col min="3843" max="3843" width="9.28515625" bestFit="1" customWidth="1"/>
    <col min="3844" max="3844" width="12.42578125" customWidth="1"/>
    <col min="3845" max="3845" width="11.5703125" bestFit="1" customWidth="1"/>
    <col min="3846" max="3846" width="10.5703125" bestFit="1" customWidth="1"/>
    <col min="4095" max="4095" width="9.28515625" bestFit="1" customWidth="1"/>
    <col min="4096" max="4096" width="49.42578125" bestFit="1" customWidth="1"/>
    <col min="4097" max="4097" width="4.7109375" bestFit="1" customWidth="1"/>
    <col min="4098" max="4098" width="7.7109375" customWidth="1"/>
    <col min="4099" max="4099" width="9.28515625" bestFit="1" customWidth="1"/>
    <col min="4100" max="4100" width="12.42578125" customWidth="1"/>
    <col min="4101" max="4101" width="11.5703125" bestFit="1" customWidth="1"/>
    <col min="4102" max="4102" width="10.5703125" bestFit="1" customWidth="1"/>
    <col min="4351" max="4351" width="9.28515625" bestFit="1" customWidth="1"/>
    <col min="4352" max="4352" width="49.42578125" bestFit="1" customWidth="1"/>
    <col min="4353" max="4353" width="4.7109375" bestFit="1" customWidth="1"/>
    <col min="4354" max="4354" width="7.7109375" customWidth="1"/>
    <col min="4355" max="4355" width="9.28515625" bestFit="1" customWidth="1"/>
    <col min="4356" max="4356" width="12.42578125" customWidth="1"/>
    <col min="4357" max="4357" width="11.5703125" bestFit="1" customWidth="1"/>
    <col min="4358" max="4358" width="10.5703125" bestFit="1" customWidth="1"/>
    <col min="4607" max="4607" width="9.28515625" bestFit="1" customWidth="1"/>
    <col min="4608" max="4608" width="49.42578125" bestFit="1" customWidth="1"/>
    <col min="4609" max="4609" width="4.7109375" bestFit="1" customWidth="1"/>
    <col min="4610" max="4610" width="7.7109375" customWidth="1"/>
    <col min="4611" max="4611" width="9.28515625" bestFit="1" customWidth="1"/>
    <col min="4612" max="4612" width="12.42578125" customWidth="1"/>
    <col min="4613" max="4613" width="11.5703125" bestFit="1" customWidth="1"/>
    <col min="4614" max="4614" width="10.5703125" bestFit="1" customWidth="1"/>
    <col min="4863" max="4863" width="9.28515625" bestFit="1" customWidth="1"/>
    <col min="4864" max="4864" width="49.42578125" bestFit="1" customWidth="1"/>
    <col min="4865" max="4865" width="4.7109375" bestFit="1" customWidth="1"/>
    <col min="4866" max="4866" width="7.7109375" customWidth="1"/>
    <col min="4867" max="4867" width="9.28515625" bestFit="1" customWidth="1"/>
    <col min="4868" max="4868" width="12.42578125" customWidth="1"/>
    <col min="4869" max="4869" width="11.5703125" bestFit="1" customWidth="1"/>
    <col min="4870" max="4870" width="10.5703125" bestFit="1" customWidth="1"/>
    <col min="5119" max="5119" width="9.28515625" bestFit="1" customWidth="1"/>
    <col min="5120" max="5120" width="49.42578125" bestFit="1" customWidth="1"/>
    <col min="5121" max="5121" width="4.7109375" bestFit="1" customWidth="1"/>
    <col min="5122" max="5122" width="7.7109375" customWidth="1"/>
    <col min="5123" max="5123" width="9.28515625" bestFit="1" customWidth="1"/>
    <col min="5124" max="5124" width="12.42578125" customWidth="1"/>
    <col min="5125" max="5125" width="11.5703125" bestFit="1" customWidth="1"/>
    <col min="5126" max="5126" width="10.5703125" bestFit="1" customWidth="1"/>
    <col min="5375" max="5375" width="9.28515625" bestFit="1" customWidth="1"/>
    <col min="5376" max="5376" width="49.42578125" bestFit="1" customWidth="1"/>
    <col min="5377" max="5377" width="4.7109375" bestFit="1" customWidth="1"/>
    <col min="5378" max="5378" width="7.7109375" customWidth="1"/>
    <col min="5379" max="5379" width="9.28515625" bestFit="1" customWidth="1"/>
    <col min="5380" max="5380" width="12.42578125" customWidth="1"/>
    <col min="5381" max="5381" width="11.5703125" bestFit="1" customWidth="1"/>
    <col min="5382" max="5382" width="10.5703125" bestFit="1" customWidth="1"/>
    <col min="5631" max="5631" width="9.28515625" bestFit="1" customWidth="1"/>
    <col min="5632" max="5632" width="49.42578125" bestFit="1" customWidth="1"/>
    <col min="5633" max="5633" width="4.7109375" bestFit="1" customWidth="1"/>
    <col min="5634" max="5634" width="7.7109375" customWidth="1"/>
    <col min="5635" max="5635" width="9.28515625" bestFit="1" customWidth="1"/>
    <col min="5636" max="5636" width="12.42578125" customWidth="1"/>
    <col min="5637" max="5637" width="11.5703125" bestFit="1" customWidth="1"/>
    <col min="5638" max="5638" width="10.5703125" bestFit="1" customWidth="1"/>
    <col min="5887" max="5887" width="9.28515625" bestFit="1" customWidth="1"/>
    <col min="5888" max="5888" width="49.42578125" bestFit="1" customWidth="1"/>
    <col min="5889" max="5889" width="4.7109375" bestFit="1" customWidth="1"/>
    <col min="5890" max="5890" width="7.7109375" customWidth="1"/>
    <col min="5891" max="5891" width="9.28515625" bestFit="1" customWidth="1"/>
    <col min="5892" max="5892" width="12.42578125" customWidth="1"/>
    <col min="5893" max="5893" width="11.5703125" bestFit="1" customWidth="1"/>
    <col min="5894" max="5894" width="10.5703125" bestFit="1" customWidth="1"/>
    <col min="6143" max="6143" width="9.28515625" bestFit="1" customWidth="1"/>
    <col min="6144" max="6144" width="49.42578125" bestFit="1" customWidth="1"/>
    <col min="6145" max="6145" width="4.7109375" bestFit="1" customWidth="1"/>
    <col min="6146" max="6146" width="7.7109375" customWidth="1"/>
    <col min="6147" max="6147" width="9.28515625" bestFit="1" customWidth="1"/>
    <col min="6148" max="6148" width="12.42578125" customWidth="1"/>
    <col min="6149" max="6149" width="11.5703125" bestFit="1" customWidth="1"/>
    <col min="6150" max="6150" width="10.5703125" bestFit="1" customWidth="1"/>
    <col min="6399" max="6399" width="9.28515625" bestFit="1" customWidth="1"/>
    <col min="6400" max="6400" width="49.42578125" bestFit="1" customWidth="1"/>
    <col min="6401" max="6401" width="4.7109375" bestFit="1" customWidth="1"/>
    <col min="6402" max="6402" width="7.7109375" customWidth="1"/>
    <col min="6403" max="6403" width="9.28515625" bestFit="1" customWidth="1"/>
    <col min="6404" max="6404" width="12.42578125" customWidth="1"/>
    <col min="6405" max="6405" width="11.5703125" bestFit="1" customWidth="1"/>
    <col min="6406" max="6406" width="10.5703125" bestFit="1" customWidth="1"/>
    <col min="6655" max="6655" width="9.28515625" bestFit="1" customWidth="1"/>
    <col min="6656" max="6656" width="49.42578125" bestFit="1" customWidth="1"/>
    <col min="6657" max="6657" width="4.7109375" bestFit="1" customWidth="1"/>
    <col min="6658" max="6658" width="7.7109375" customWidth="1"/>
    <col min="6659" max="6659" width="9.28515625" bestFit="1" customWidth="1"/>
    <col min="6660" max="6660" width="12.42578125" customWidth="1"/>
    <col min="6661" max="6661" width="11.5703125" bestFit="1" customWidth="1"/>
    <col min="6662" max="6662" width="10.5703125" bestFit="1" customWidth="1"/>
    <col min="6911" max="6911" width="9.28515625" bestFit="1" customWidth="1"/>
    <col min="6912" max="6912" width="49.42578125" bestFit="1" customWidth="1"/>
    <col min="6913" max="6913" width="4.7109375" bestFit="1" customWidth="1"/>
    <col min="6914" max="6914" width="7.7109375" customWidth="1"/>
    <col min="6915" max="6915" width="9.28515625" bestFit="1" customWidth="1"/>
    <col min="6916" max="6916" width="12.42578125" customWidth="1"/>
    <col min="6917" max="6917" width="11.5703125" bestFit="1" customWidth="1"/>
    <col min="6918" max="6918" width="10.5703125" bestFit="1" customWidth="1"/>
    <col min="7167" max="7167" width="9.28515625" bestFit="1" customWidth="1"/>
    <col min="7168" max="7168" width="49.42578125" bestFit="1" customWidth="1"/>
    <col min="7169" max="7169" width="4.7109375" bestFit="1" customWidth="1"/>
    <col min="7170" max="7170" width="7.7109375" customWidth="1"/>
    <col min="7171" max="7171" width="9.28515625" bestFit="1" customWidth="1"/>
    <col min="7172" max="7172" width="12.42578125" customWidth="1"/>
    <col min="7173" max="7173" width="11.5703125" bestFit="1" customWidth="1"/>
    <col min="7174" max="7174" width="10.5703125" bestFit="1" customWidth="1"/>
    <col min="7423" max="7423" width="9.28515625" bestFit="1" customWidth="1"/>
    <col min="7424" max="7424" width="49.42578125" bestFit="1" customWidth="1"/>
    <col min="7425" max="7425" width="4.7109375" bestFit="1" customWidth="1"/>
    <col min="7426" max="7426" width="7.7109375" customWidth="1"/>
    <col min="7427" max="7427" width="9.28515625" bestFit="1" customWidth="1"/>
    <col min="7428" max="7428" width="12.42578125" customWidth="1"/>
    <col min="7429" max="7429" width="11.5703125" bestFit="1" customWidth="1"/>
    <col min="7430" max="7430" width="10.5703125" bestFit="1" customWidth="1"/>
    <col min="7679" max="7679" width="9.28515625" bestFit="1" customWidth="1"/>
    <col min="7680" max="7680" width="49.42578125" bestFit="1" customWidth="1"/>
    <col min="7681" max="7681" width="4.7109375" bestFit="1" customWidth="1"/>
    <col min="7682" max="7682" width="7.7109375" customWidth="1"/>
    <col min="7683" max="7683" width="9.28515625" bestFit="1" customWidth="1"/>
    <col min="7684" max="7684" width="12.42578125" customWidth="1"/>
    <col min="7685" max="7685" width="11.5703125" bestFit="1" customWidth="1"/>
    <col min="7686" max="7686" width="10.5703125" bestFit="1" customWidth="1"/>
    <col min="7935" max="7935" width="9.28515625" bestFit="1" customWidth="1"/>
    <col min="7936" max="7936" width="49.42578125" bestFit="1" customWidth="1"/>
    <col min="7937" max="7937" width="4.7109375" bestFit="1" customWidth="1"/>
    <col min="7938" max="7938" width="7.7109375" customWidth="1"/>
    <col min="7939" max="7939" width="9.28515625" bestFit="1" customWidth="1"/>
    <col min="7940" max="7940" width="12.42578125" customWidth="1"/>
    <col min="7941" max="7941" width="11.5703125" bestFit="1" customWidth="1"/>
    <col min="7942" max="7942" width="10.5703125" bestFit="1" customWidth="1"/>
    <col min="8191" max="8191" width="9.28515625" bestFit="1" customWidth="1"/>
    <col min="8192" max="8192" width="49.42578125" bestFit="1" customWidth="1"/>
    <col min="8193" max="8193" width="4.7109375" bestFit="1" customWidth="1"/>
    <col min="8194" max="8194" width="7.7109375" customWidth="1"/>
    <col min="8195" max="8195" width="9.28515625" bestFit="1" customWidth="1"/>
    <col min="8196" max="8196" width="12.42578125" customWidth="1"/>
    <col min="8197" max="8197" width="11.5703125" bestFit="1" customWidth="1"/>
    <col min="8198" max="8198" width="10.5703125" bestFit="1" customWidth="1"/>
    <col min="8447" max="8447" width="9.28515625" bestFit="1" customWidth="1"/>
    <col min="8448" max="8448" width="49.42578125" bestFit="1" customWidth="1"/>
    <col min="8449" max="8449" width="4.7109375" bestFit="1" customWidth="1"/>
    <col min="8450" max="8450" width="7.7109375" customWidth="1"/>
    <col min="8451" max="8451" width="9.28515625" bestFit="1" customWidth="1"/>
    <col min="8452" max="8452" width="12.42578125" customWidth="1"/>
    <col min="8453" max="8453" width="11.5703125" bestFit="1" customWidth="1"/>
    <col min="8454" max="8454" width="10.5703125" bestFit="1" customWidth="1"/>
    <col min="8703" max="8703" width="9.28515625" bestFit="1" customWidth="1"/>
    <col min="8704" max="8704" width="49.42578125" bestFit="1" customWidth="1"/>
    <col min="8705" max="8705" width="4.7109375" bestFit="1" customWidth="1"/>
    <col min="8706" max="8706" width="7.7109375" customWidth="1"/>
    <col min="8707" max="8707" width="9.28515625" bestFit="1" customWidth="1"/>
    <col min="8708" max="8708" width="12.42578125" customWidth="1"/>
    <col min="8709" max="8709" width="11.5703125" bestFit="1" customWidth="1"/>
    <col min="8710" max="8710" width="10.5703125" bestFit="1" customWidth="1"/>
    <col min="8959" max="8959" width="9.28515625" bestFit="1" customWidth="1"/>
    <col min="8960" max="8960" width="49.42578125" bestFit="1" customWidth="1"/>
    <col min="8961" max="8961" width="4.7109375" bestFit="1" customWidth="1"/>
    <col min="8962" max="8962" width="7.7109375" customWidth="1"/>
    <col min="8963" max="8963" width="9.28515625" bestFit="1" customWidth="1"/>
    <col min="8964" max="8964" width="12.42578125" customWidth="1"/>
    <col min="8965" max="8965" width="11.5703125" bestFit="1" customWidth="1"/>
    <col min="8966" max="8966" width="10.5703125" bestFit="1" customWidth="1"/>
    <col min="9215" max="9215" width="9.28515625" bestFit="1" customWidth="1"/>
    <col min="9216" max="9216" width="49.42578125" bestFit="1" customWidth="1"/>
    <col min="9217" max="9217" width="4.7109375" bestFit="1" customWidth="1"/>
    <col min="9218" max="9218" width="7.7109375" customWidth="1"/>
    <col min="9219" max="9219" width="9.28515625" bestFit="1" customWidth="1"/>
    <col min="9220" max="9220" width="12.42578125" customWidth="1"/>
    <col min="9221" max="9221" width="11.5703125" bestFit="1" customWidth="1"/>
    <col min="9222" max="9222" width="10.5703125" bestFit="1" customWidth="1"/>
    <col min="9471" max="9471" width="9.28515625" bestFit="1" customWidth="1"/>
    <col min="9472" max="9472" width="49.42578125" bestFit="1" customWidth="1"/>
    <col min="9473" max="9473" width="4.7109375" bestFit="1" customWidth="1"/>
    <col min="9474" max="9474" width="7.7109375" customWidth="1"/>
    <col min="9475" max="9475" width="9.28515625" bestFit="1" customWidth="1"/>
    <col min="9476" max="9476" width="12.42578125" customWidth="1"/>
    <col min="9477" max="9477" width="11.5703125" bestFit="1" customWidth="1"/>
    <col min="9478" max="9478" width="10.5703125" bestFit="1" customWidth="1"/>
    <col min="9727" max="9727" width="9.28515625" bestFit="1" customWidth="1"/>
    <col min="9728" max="9728" width="49.42578125" bestFit="1" customWidth="1"/>
    <col min="9729" max="9729" width="4.7109375" bestFit="1" customWidth="1"/>
    <col min="9730" max="9730" width="7.7109375" customWidth="1"/>
    <col min="9731" max="9731" width="9.28515625" bestFit="1" customWidth="1"/>
    <col min="9732" max="9732" width="12.42578125" customWidth="1"/>
    <col min="9733" max="9733" width="11.5703125" bestFit="1" customWidth="1"/>
    <col min="9734" max="9734" width="10.5703125" bestFit="1" customWidth="1"/>
    <col min="9983" max="9983" width="9.28515625" bestFit="1" customWidth="1"/>
    <col min="9984" max="9984" width="49.42578125" bestFit="1" customWidth="1"/>
    <col min="9985" max="9985" width="4.7109375" bestFit="1" customWidth="1"/>
    <col min="9986" max="9986" width="7.7109375" customWidth="1"/>
    <col min="9987" max="9987" width="9.28515625" bestFit="1" customWidth="1"/>
    <col min="9988" max="9988" width="12.42578125" customWidth="1"/>
    <col min="9989" max="9989" width="11.5703125" bestFit="1" customWidth="1"/>
    <col min="9990" max="9990" width="10.5703125" bestFit="1" customWidth="1"/>
    <col min="10239" max="10239" width="9.28515625" bestFit="1" customWidth="1"/>
    <col min="10240" max="10240" width="49.42578125" bestFit="1" customWidth="1"/>
    <col min="10241" max="10241" width="4.7109375" bestFit="1" customWidth="1"/>
    <col min="10242" max="10242" width="7.7109375" customWidth="1"/>
    <col min="10243" max="10243" width="9.28515625" bestFit="1" customWidth="1"/>
    <col min="10244" max="10244" width="12.42578125" customWidth="1"/>
    <col min="10245" max="10245" width="11.5703125" bestFit="1" customWidth="1"/>
    <col min="10246" max="10246" width="10.5703125" bestFit="1" customWidth="1"/>
    <col min="10495" max="10495" width="9.28515625" bestFit="1" customWidth="1"/>
    <col min="10496" max="10496" width="49.42578125" bestFit="1" customWidth="1"/>
    <col min="10497" max="10497" width="4.7109375" bestFit="1" customWidth="1"/>
    <col min="10498" max="10498" width="7.7109375" customWidth="1"/>
    <col min="10499" max="10499" width="9.28515625" bestFit="1" customWidth="1"/>
    <col min="10500" max="10500" width="12.42578125" customWidth="1"/>
    <col min="10501" max="10501" width="11.5703125" bestFit="1" customWidth="1"/>
    <col min="10502" max="10502" width="10.5703125" bestFit="1" customWidth="1"/>
    <col min="10751" max="10751" width="9.28515625" bestFit="1" customWidth="1"/>
    <col min="10752" max="10752" width="49.42578125" bestFit="1" customWidth="1"/>
    <col min="10753" max="10753" width="4.7109375" bestFit="1" customWidth="1"/>
    <col min="10754" max="10754" width="7.7109375" customWidth="1"/>
    <col min="10755" max="10755" width="9.28515625" bestFit="1" customWidth="1"/>
    <col min="10756" max="10756" width="12.42578125" customWidth="1"/>
    <col min="10757" max="10757" width="11.5703125" bestFit="1" customWidth="1"/>
    <col min="10758" max="10758" width="10.5703125" bestFit="1" customWidth="1"/>
    <col min="11007" max="11007" width="9.28515625" bestFit="1" customWidth="1"/>
    <col min="11008" max="11008" width="49.42578125" bestFit="1" customWidth="1"/>
    <col min="11009" max="11009" width="4.7109375" bestFit="1" customWidth="1"/>
    <col min="11010" max="11010" width="7.7109375" customWidth="1"/>
    <col min="11011" max="11011" width="9.28515625" bestFit="1" customWidth="1"/>
    <col min="11012" max="11012" width="12.42578125" customWidth="1"/>
    <col min="11013" max="11013" width="11.5703125" bestFit="1" customWidth="1"/>
    <col min="11014" max="11014" width="10.5703125" bestFit="1" customWidth="1"/>
    <col min="11263" max="11263" width="9.28515625" bestFit="1" customWidth="1"/>
    <col min="11264" max="11264" width="49.42578125" bestFit="1" customWidth="1"/>
    <col min="11265" max="11265" width="4.7109375" bestFit="1" customWidth="1"/>
    <col min="11266" max="11266" width="7.7109375" customWidth="1"/>
    <col min="11267" max="11267" width="9.28515625" bestFit="1" customWidth="1"/>
    <col min="11268" max="11268" width="12.42578125" customWidth="1"/>
    <col min="11269" max="11269" width="11.5703125" bestFit="1" customWidth="1"/>
    <col min="11270" max="11270" width="10.5703125" bestFit="1" customWidth="1"/>
    <col min="11519" max="11519" width="9.28515625" bestFit="1" customWidth="1"/>
    <col min="11520" max="11520" width="49.42578125" bestFit="1" customWidth="1"/>
    <col min="11521" max="11521" width="4.7109375" bestFit="1" customWidth="1"/>
    <col min="11522" max="11522" width="7.7109375" customWidth="1"/>
    <col min="11523" max="11523" width="9.28515625" bestFit="1" customWidth="1"/>
    <col min="11524" max="11524" width="12.42578125" customWidth="1"/>
    <col min="11525" max="11525" width="11.5703125" bestFit="1" customWidth="1"/>
    <col min="11526" max="11526" width="10.5703125" bestFit="1" customWidth="1"/>
    <col min="11775" max="11775" width="9.28515625" bestFit="1" customWidth="1"/>
    <col min="11776" max="11776" width="49.42578125" bestFit="1" customWidth="1"/>
    <col min="11777" max="11777" width="4.7109375" bestFit="1" customWidth="1"/>
    <col min="11778" max="11778" width="7.7109375" customWidth="1"/>
    <col min="11779" max="11779" width="9.28515625" bestFit="1" customWidth="1"/>
    <col min="11780" max="11780" width="12.42578125" customWidth="1"/>
    <col min="11781" max="11781" width="11.5703125" bestFit="1" customWidth="1"/>
    <col min="11782" max="11782" width="10.5703125" bestFit="1" customWidth="1"/>
    <col min="12031" max="12031" width="9.28515625" bestFit="1" customWidth="1"/>
    <col min="12032" max="12032" width="49.42578125" bestFit="1" customWidth="1"/>
    <col min="12033" max="12033" width="4.7109375" bestFit="1" customWidth="1"/>
    <col min="12034" max="12034" width="7.7109375" customWidth="1"/>
    <col min="12035" max="12035" width="9.28515625" bestFit="1" customWidth="1"/>
    <col min="12036" max="12036" width="12.42578125" customWidth="1"/>
    <col min="12037" max="12037" width="11.5703125" bestFit="1" customWidth="1"/>
    <col min="12038" max="12038" width="10.5703125" bestFit="1" customWidth="1"/>
    <col min="12287" max="12287" width="9.28515625" bestFit="1" customWidth="1"/>
    <col min="12288" max="12288" width="49.42578125" bestFit="1" customWidth="1"/>
    <col min="12289" max="12289" width="4.7109375" bestFit="1" customWidth="1"/>
    <col min="12290" max="12290" width="7.7109375" customWidth="1"/>
    <col min="12291" max="12291" width="9.28515625" bestFit="1" customWidth="1"/>
    <col min="12292" max="12292" width="12.42578125" customWidth="1"/>
    <col min="12293" max="12293" width="11.5703125" bestFit="1" customWidth="1"/>
    <col min="12294" max="12294" width="10.5703125" bestFit="1" customWidth="1"/>
    <col min="12543" max="12543" width="9.28515625" bestFit="1" customWidth="1"/>
    <col min="12544" max="12544" width="49.42578125" bestFit="1" customWidth="1"/>
    <col min="12545" max="12545" width="4.7109375" bestFit="1" customWidth="1"/>
    <col min="12546" max="12546" width="7.7109375" customWidth="1"/>
    <col min="12547" max="12547" width="9.28515625" bestFit="1" customWidth="1"/>
    <col min="12548" max="12548" width="12.42578125" customWidth="1"/>
    <col min="12549" max="12549" width="11.5703125" bestFit="1" customWidth="1"/>
    <col min="12550" max="12550" width="10.5703125" bestFit="1" customWidth="1"/>
    <col min="12799" max="12799" width="9.28515625" bestFit="1" customWidth="1"/>
    <col min="12800" max="12800" width="49.42578125" bestFit="1" customWidth="1"/>
    <col min="12801" max="12801" width="4.7109375" bestFit="1" customWidth="1"/>
    <col min="12802" max="12802" width="7.7109375" customWidth="1"/>
    <col min="12803" max="12803" width="9.28515625" bestFit="1" customWidth="1"/>
    <col min="12804" max="12804" width="12.42578125" customWidth="1"/>
    <col min="12805" max="12805" width="11.5703125" bestFit="1" customWidth="1"/>
    <col min="12806" max="12806" width="10.5703125" bestFit="1" customWidth="1"/>
    <col min="13055" max="13055" width="9.28515625" bestFit="1" customWidth="1"/>
    <col min="13056" max="13056" width="49.42578125" bestFit="1" customWidth="1"/>
    <col min="13057" max="13057" width="4.7109375" bestFit="1" customWidth="1"/>
    <col min="13058" max="13058" width="7.7109375" customWidth="1"/>
    <col min="13059" max="13059" width="9.28515625" bestFit="1" customWidth="1"/>
    <col min="13060" max="13060" width="12.42578125" customWidth="1"/>
    <col min="13061" max="13061" width="11.5703125" bestFit="1" customWidth="1"/>
    <col min="13062" max="13062" width="10.5703125" bestFit="1" customWidth="1"/>
    <col min="13311" max="13311" width="9.28515625" bestFit="1" customWidth="1"/>
    <col min="13312" max="13312" width="49.42578125" bestFit="1" customWidth="1"/>
    <col min="13313" max="13313" width="4.7109375" bestFit="1" customWidth="1"/>
    <col min="13314" max="13314" width="7.7109375" customWidth="1"/>
    <col min="13315" max="13315" width="9.28515625" bestFit="1" customWidth="1"/>
    <col min="13316" max="13316" width="12.42578125" customWidth="1"/>
    <col min="13317" max="13317" width="11.5703125" bestFit="1" customWidth="1"/>
    <col min="13318" max="13318" width="10.5703125" bestFit="1" customWidth="1"/>
    <col min="13567" max="13567" width="9.28515625" bestFit="1" customWidth="1"/>
    <col min="13568" max="13568" width="49.42578125" bestFit="1" customWidth="1"/>
    <col min="13569" max="13569" width="4.7109375" bestFit="1" customWidth="1"/>
    <col min="13570" max="13570" width="7.7109375" customWidth="1"/>
    <col min="13571" max="13571" width="9.28515625" bestFit="1" customWidth="1"/>
    <col min="13572" max="13572" width="12.42578125" customWidth="1"/>
    <col min="13573" max="13573" width="11.5703125" bestFit="1" customWidth="1"/>
    <col min="13574" max="13574" width="10.5703125" bestFit="1" customWidth="1"/>
    <col min="13823" max="13823" width="9.28515625" bestFit="1" customWidth="1"/>
    <col min="13824" max="13824" width="49.42578125" bestFit="1" customWidth="1"/>
    <col min="13825" max="13825" width="4.7109375" bestFit="1" customWidth="1"/>
    <col min="13826" max="13826" width="7.7109375" customWidth="1"/>
    <col min="13827" max="13827" width="9.28515625" bestFit="1" customWidth="1"/>
    <col min="13828" max="13828" width="12.42578125" customWidth="1"/>
    <col min="13829" max="13829" width="11.5703125" bestFit="1" customWidth="1"/>
    <col min="13830" max="13830" width="10.5703125" bestFit="1" customWidth="1"/>
    <col min="14079" max="14079" width="9.28515625" bestFit="1" customWidth="1"/>
    <col min="14080" max="14080" width="49.42578125" bestFit="1" customWidth="1"/>
    <col min="14081" max="14081" width="4.7109375" bestFit="1" customWidth="1"/>
    <col min="14082" max="14082" width="7.7109375" customWidth="1"/>
    <col min="14083" max="14083" width="9.28515625" bestFit="1" customWidth="1"/>
    <col min="14084" max="14084" width="12.42578125" customWidth="1"/>
    <col min="14085" max="14085" width="11.5703125" bestFit="1" customWidth="1"/>
    <col min="14086" max="14086" width="10.5703125" bestFit="1" customWidth="1"/>
    <col min="14335" max="14335" width="9.28515625" bestFit="1" customWidth="1"/>
    <col min="14336" max="14336" width="49.42578125" bestFit="1" customWidth="1"/>
    <col min="14337" max="14337" width="4.7109375" bestFit="1" customWidth="1"/>
    <col min="14338" max="14338" width="7.7109375" customWidth="1"/>
    <col min="14339" max="14339" width="9.28515625" bestFit="1" customWidth="1"/>
    <col min="14340" max="14340" width="12.42578125" customWidth="1"/>
    <col min="14341" max="14341" width="11.5703125" bestFit="1" customWidth="1"/>
    <col min="14342" max="14342" width="10.5703125" bestFit="1" customWidth="1"/>
    <col min="14591" max="14591" width="9.28515625" bestFit="1" customWidth="1"/>
    <col min="14592" max="14592" width="49.42578125" bestFit="1" customWidth="1"/>
    <col min="14593" max="14593" width="4.7109375" bestFit="1" customWidth="1"/>
    <col min="14594" max="14594" width="7.7109375" customWidth="1"/>
    <col min="14595" max="14595" width="9.28515625" bestFit="1" customWidth="1"/>
    <col min="14596" max="14596" width="12.42578125" customWidth="1"/>
    <col min="14597" max="14597" width="11.5703125" bestFit="1" customWidth="1"/>
    <col min="14598" max="14598" width="10.5703125" bestFit="1" customWidth="1"/>
    <col min="14847" max="14847" width="9.28515625" bestFit="1" customWidth="1"/>
    <col min="14848" max="14848" width="49.42578125" bestFit="1" customWidth="1"/>
    <col min="14849" max="14849" width="4.7109375" bestFit="1" customWidth="1"/>
    <col min="14850" max="14850" width="7.7109375" customWidth="1"/>
    <col min="14851" max="14851" width="9.28515625" bestFit="1" customWidth="1"/>
    <col min="14852" max="14852" width="12.42578125" customWidth="1"/>
    <col min="14853" max="14853" width="11.5703125" bestFit="1" customWidth="1"/>
    <col min="14854" max="14854" width="10.5703125" bestFit="1" customWidth="1"/>
    <col min="15103" max="15103" width="9.28515625" bestFit="1" customWidth="1"/>
    <col min="15104" max="15104" width="49.42578125" bestFit="1" customWidth="1"/>
    <col min="15105" max="15105" width="4.7109375" bestFit="1" customWidth="1"/>
    <col min="15106" max="15106" width="7.7109375" customWidth="1"/>
    <col min="15107" max="15107" width="9.28515625" bestFit="1" customWidth="1"/>
    <col min="15108" max="15108" width="12.42578125" customWidth="1"/>
    <col min="15109" max="15109" width="11.5703125" bestFit="1" customWidth="1"/>
    <col min="15110" max="15110" width="10.5703125" bestFit="1" customWidth="1"/>
    <col min="15359" max="15359" width="9.28515625" bestFit="1" customWidth="1"/>
    <col min="15360" max="15360" width="49.42578125" bestFit="1" customWidth="1"/>
    <col min="15361" max="15361" width="4.7109375" bestFit="1" customWidth="1"/>
    <col min="15362" max="15362" width="7.7109375" customWidth="1"/>
    <col min="15363" max="15363" width="9.28515625" bestFit="1" customWidth="1"/>
    <col min="15364" max="15364" width="12.42578125" customWidth="1"/>
    <col min="15365" max="15365" width="11.5703125" bestFit="1" customWidth="1"/>
    <col min="15366" max="15366" width="10.5703125" bestFit="1" customWidth="1"/>
    <col min="15615" max="15615" width="9.28515625" bestFit="1" customWidth="1"/>
    <col min="15616" max="15616" width="49.42578125" bestFit="1" customWidth="1"/>
    <col min="15617" max="15617" width="4.7109375" bestFit="1" customWidth="1"/>
    <col min="15618" max="15618" width="7.7109375" customWidth="1"/>
    <col min="15619" max="15619" width="9.28515625" bestFit="1" customWidth="1"/>
    <col min="15620" max="15620" width="12.42578125" customWidth="1"/>
    <col min="15621" max="15621" width="11.5703125" bestFit="1" customWidth="1"/>
    <col min="15622" max="15622" width="10.5703125" bestFit="1" customWidth="1"/>
    <col min="15871" max="15871" width="9.28515625" bestFit="1" customWidth="1"/>
    <col min="15872" max="15872" width="49.42578125" bestFit="1" customWidth="1"/>
    <col min="15873" max="15873" width="4.7109375" bestFit="1" customWidth="1"/>
    <col min="15874" max="15874" width="7.7109375" customWidth="1"/>
    <col min="15875" max="15875" width="9.28515625" bestFit="1" customWidth="1"/>
    <col min="15876" max="15876" width="12.42578125" customWidth="1"/>
    <col min="15877" max="15877" width="11.5703125" bestFit="1" customWidth="1"/>
    <col min="15878" max="15878" width="10.5703125" bestFit="1" customWidth="1"/>
    <col min="16127" max="16127" width="9.28515625" bestFit="1" customWidth="1"/>
    <col min="16128" max="16128" width="49.42578125" bestFit="1" customWidth="1"/>
    <col min="16129" max="16129" width="4.7109375" bestFit="1" customWidth="1"/>
    <col min="16130" max="16130" width="7.7109375" customWidth="1"/>
    <col min="16131" max="16131" width="9.28515625" bestFit="1" customWidth="1"/>
    <col min="16132" max="16132" width="12.42578125" customWidth="1"/>
    <col min="16133" max="16133" width="11.5703125" bestFit="1" customWidth="1"/>
    <col min="16134" max="16134" width="10.5703125" bestFit="1" customWidth="1"/>
  </cols>
  <sheetData>
    <row r="1" spans="1:6" ht="15.75" x14ac:dyDescent="0.25">
      <c r="A1" s="93" t="s">
        <v>91</v>
      </c>
      <c r="B1" s="93"/>
      <c r="C1" s="93"/>
      <c r="D1" s="93"/>
      <c r="E1" s="93"/>
      <c r="F1" s="93"/>
    </row>
    <row r="2" spans="1:6" ht="15" customHeight="1" x14ac:dyDescent="0.25">
      <c r="A2" s="1"/>
      <c r="B2" s="1" t="s">
        <v>51</v>
      </c>
      <c r="C2" s="1"/>
      <c r="D2" s="1"/>
      <c r="E2" s="1"/>
      <c r="F2" s="1"/>
    </row>
    <row r="3" spans="1:6" ht="18.75" customHeight="1" x14ac:dyDescent="0.25">
      <c r="A3" s="2" t="s">
        <v>0</v>
      </c>
      <c r="B3" s="2" t="s">
        <v>1</v>
      </c>
      <c r="C3" s="2" t="s">
        <v>2</v>
      </c>
      <c r="D3" s="90" t="s">
        <v>3</v>
      </c>
      <c r="E3" s="2" t="s">
        <v>4</v>
      </c>
      <c r="F3" s="2" t="s">
        <v>5</v>
      </c>
    </row>
    <row r="4" spans="1:6" ht="37.5" customHeight="1" x14ac:dyDescent="0.25">
      <c r="A4" s="44">
        <v>1</v>
      </c>
      <c r="B4" s="43" t="s">
        <v>6</v>
      </c>
      <c r="C4" s="5" t="s">
        <v>7</v>
      </c>
      <c r="D4" s="42">
        <v>1200</v>
      </c>
      <c r="E4" s="5"/>
      <c r="F4" s="6">
        <f>D4*E4</f>
        <v>0</v>
      </c>
    </row>
    <row r="5" spans="1:6" ht="45" x14ac:dyDescent="0.25">
      <c r="A5" s="3">
        <v>2</v>
      </c>
      <c r="B5" s="4" t="s">
        <v>8</v>
      </c>
      <c r="C5" s="7" t="s">
        <v>7</v>
      </c>
      <c r="D5" s="8">
        <v>2000</v>
      </c>
      <c r="E5" s="5"/>
      <c r="F5" s="6">
        <f>D5*E5</f>
        <v>0</v>
      </c>
    </row>
    <row r="6" spans="1:6" x14ac:dyDescent="0.25">
      <c r="A6" s="3">
        <v>3</v>
      </c>
      <c r="B6" s="4" t="s">
        <v>9</v>
      </c>
      <c r="C6" s="7" t="s">
        <v>10</v>
      </c>
      <c r="D6" s="8">
        <v>6</v>
      </c>
      <c r="E6" s="5"/>
      <c r="F6" s="6">
        <f>D6*E6</f>
        <v>0</v>
      </c>
    </row>
    <row r="7" spans="1:6" ht="19.5" customHeight="1" x14ac:dyDescent="0.25">
      <c r="A7" s="3">
        <v>4</v>
      </c>
      <c r="B7" s="4" t="s">
        <v>11</v>
      </c>
      <c r="C7" s="7" t="s">
        <v>12</v>
      </c>
      <c r="D7" s="8">
        <v>1</v>
      </c>
      <c r="E7" s="5"/>
      <c r="F7" s="6">
        <f>D7*E7</f>
        <v>0</v>
      </c>
    </row>
    <row r="8" spans="1:6" ht="30" x14ac:dyDescent="0.25">
      <c r="A8" s="5"/>
      <c r="B8" s="9" t="s">
        <v>13</v>
      </c>
      <c r="C8" s="7"/>
      <c r="D8" s="10"/>
      <c r="E8" s="74" t="s">
        <v>14</v>
      </c>
      <c r="F8" s="11">
        <f>SUM(F4:F7)</f>
        <v>0</v>
      </c>
    </row>
    <row r="9" spans="1:6" ht="21" customHeight="1" x14ac:dyDescent="0.25">
      <c r="A9" s="91"/>
      <c r="B9" s="92" t="s">
        <v>90</v>
      </c>
      <c r="C9" s="7"/>
      <c r="D9" s="10">
        <v>2</v>
      </c>
      <c r="E9" s="74"/>
      <c r="F9" s="11">
        <f>PRODUCT(D9,F8)</f>
        <v>0</v>
      </c>
    </row>
    <row r="10" spans="1:6" ht="21.75" customHeight="1" x14ac:dyDescent="0.25">
      <c r="A10" s="41"/>
      <c r="B10" s="15"/>
      <c r="C10" s="12"/>
      <c r="D10" s="13"/>
      <c r="E10" s="13"/>
      <c r="F10" s="16"/>
    </row>
    <row r="11" spans="1:6" x14ac:dyDescent="0.25">
      <c r="A11" s="31"/>
      <c r="B11" s="39" t="s">
        <v>52</v>
      </c>
      <c r="C11" s="39"/>
      <c r="D11" s="39"/>
      <c r="E11" s="39"/>
      <c r="F11" s="39"/>
    </row>
    <row r="12" spans="1:6" x14ac:dyDescent="0.25">
      <c r="A12" s="17" t="s">
        <v>0</v>
      </c>
      <c r="B12" s="17" t="s">
        <v>1</v>
      </c>
      <c r="C12" s="17" t="s">
        <v>2</v>
      </c>
      <c r="D12" s="17" t="s">
        <v>3</v>
      </c>
      <c r="E12" s="17" t="s">
        <v>4</v>
      </c>
      <c r="F12" s="17" t="s">
        <v>5</v>
      </c>
    </row>
    <row r="13" spans="1:6" x14ac:dyDescent="0.25">
      <c r="A13" s="18"/>
      <c r="B13" s="19" t="s">
        <v>21</v>
      </c>
      <c r="C13" s="20"/>
      <c r="D13" s="21"/>
      <c r="E13" s="22"/>
      <c r="F13" s="22"/>
    </row>
    <row r="14" spans="1:6" x14ac:dyDescent="0.25">
      <c r="A14" s="23"/>
      <c r="B14" s="19" t="s">
        <v>15</v>
      </c>
      <c r="C14" s="20"/>
      <c r="D14" s="21"/>
      <c r="E14" s="22"/>
      <c r="F14" s="22"/>
    </row>
    <row r="15" spans="1:6" ht="45" x14ac:dyDescent="0.25">
      <c r="A15" s="24"/>
      <c r="B15" s="25" t="s">
        <v>16</v>
      </c>
      <c r="C15" s="20"/>
      <c r="D15" s="21"/>
      <c r="E15" s="22"/>
      <c r="F15" s="22"/>
    </row>
    <row r="16" spans="1:6" ht="45" x14ac:dyDescent="0.25">
      <c r="A16" s="24"/>
      <c r="B16" s="26" t="s">
        <v>22</v>
      </c>
      <c r="C16" s="20" t="s">
        <v>23</v>
      </c>
      <c r="D16" s="21">
        <v>7</v>
      </c>
      <c r="E16" s="27"/>
      <c r="F16" s="28">
        <f>D16*E16</f>
        <v>0</v>
      </c>
    </row>
    <row r="17" spans="1:6" ht="30" x14ac:dyDescent="0.25">
      <c r="A17" s="24"/>
      <c r="B17" s="26" t="s">
        <v>24</v>
      </c>
      <c r="C17" s="20" t="s">
        <v>25</v>
      </c>
      <c r="D17" s="21">
        <v>2</v>
      </c>
      <c r="E17" s="27"/>
      <c r="F17" s="28">
        <f>D17*E17</f>
        <v>0</v>
      </c>
    </row>
    <row r="18" spans="1:6" x14ac:dyDescent="0.25">
      <c r="A18" s="29"/>
      <c r="B18" s="19" t="s">
        <v>17</v>
      </c>
      <c r="C18" s="20"/>
      <c r="D18" s="21"/>
      <c r="E18" s="22"/>
      <c r="F18" s="28"/>
    </row>
    <row r="19" spans="1:6" ht="45" x14ac:dyDescent="0.25">
      <c r="A19" s="23"/>
      <c r="B19" s="26" t="s">
        <v>26</v>
      </c>
      <c r="C19" s="20" t="s">
        <v>25</v>
      </c>
      <c r="D19" s="21">
        <v>3</v>
      </c>
      <c r="E19" s="27"/>
      <c r="F19" s="28">
        <f>D19*E19</f>
        <v>0</v>
      </c>
    </row>
    <row r="20" spans="1:6" x14ac:dyDescent="0.25">
      <c r="A20" s="24"/>
      <c r="B20" s="30" t="s">
        <v>27</v>
      </c>
      <c r="C20" s="20"/>
      <c r="D20" s="21"/>
      <c r="E20" s="22"/>
      <c r="F20" s="28"/>
    </row>
    <row r="21" spans="1:6" ht="17.25" x14ac:dyDescent="0.25">
      <c r="A21" s="24"/>
      <c r="B21" s="26" t="s">
        <v>28</v>
      </c>
      <c r="C21" s="20" t="s">
        <v>23</v>
      </c>
      <c r="D21" s="21">
        <v>1</v>
      </c>
      <c r="E21" s="27"/>
      <c r="F21" s="28">
        <f>D21*E21</f>
        <v>0</v>
      </c>
    </row>
    <row r="22" spans="1:6" ht="17.25" x14ac:dyDescent="0.25">
      <c r="A22" s="24"/>
      <c r="B22" s="26" t="s">
        <v>29</v>
      </c>
      <c r="C22" s="20" t="s">
        <v>23</v>
      </c>
      <c r="D22" s="21">
        <v>7</v>
      </c>
      <c r="E22" s="27"/>
      <c r="F22" s="28">
        <f>D22*E22</f>
        <v>0</v>
      </c>
    </row>
    <row r="23" spans="1:6" ht="17.25" x14ac:dyDescent="0.25">
      <c r="A23" s="23"/>
      <c r="B23" s="26" t="s">
        <v>30</v>
      </c>
      <c r="C23" s="20" t="s">
        <v>23</v>
      </c>
      <c r="D23" s="21">
        <v>7</v>
      </c>
      <c r="E23" s="27"/>
      <c r="F23" s="28">
        <f>D23*E23</f>
        <v>0</v>
      </c>
    </row>
    <row r="24" spans="1:6" x14ac:dyDescent="0.25">
      <c r="A24" s="29"/>
      <c r="B24" s="19" t="s">
        <v>18</v>
      </c>
      <c r="C24" s="20"/>
      <c r="D24" s="21"/>
      <c r="E24" s="22"/>
      <c r="F24" s="28"/>
    </row>
    <row r="25" spans="1:6" x14ac:dyDescent="0.25">
      <c r="A25" s="24"/>
      <c r="B25" s="30" t="s">
        <v>31</v>
      </c>
      <c r="C25" s="20"/>
      <c r="D25" s="21"/>
      <c r="E25" s="22"/>
      <c r="F25" s="28"/>
    </row>
    <row r="26" spans="1:6" ht="17.25" x14ac:dyDescent="0.25">
      <c r="A26" s="24"/>
      <c r="B26" s="26" t="s">
        <v>32</v>
      </c>
      <c r="C26" s="20" t="s">
        <v>25</v>
      </c>
      <c r="D26" s="21">
        <v>1</v>
      </c>
      <c r="E26" s="27"/>
      <c r="F26" s="28">
        <f>D26*E26</f>
        <v>0</v>
      </c>
    </row>
    <row r="27" spans="1:6" ht="30" x14ac:dyDescent="0.25">
      <c r="A27" s="31"/>
      <c r="B27" s="26" t="s">
        <v>53</v>
      </c>
      <c r="C27" s="20" t="s">
        <v>23</v>
      </c>
      <c r="D27" s="21">
        <v>7.5</v>
      </c>
      <c r="E27" s="27"/>
      <c r="F27" s="28">
        <f>D27*E27</f>
        <v>0</v>
      </c>
    </row>
    <row r="28" spans="1:6" x14ac:dyDescent="0.25">
      <c r="A28" s="31"/>
      <c r="B28" s="19" t="s">
        <v>33</v>
      </c>
      <c r="C28" s="20"/>
      <c r="D28" s="21"/>
      <c r="E28" s="27"/>
      <c r="F28" s="28"/>
    </row>
    <row r="29" spans="1:6" ht="30" x14ac:dyDescent="0.25">
      <c r="A29" s="31"/>
      <c r="B29" s="26" t="s">
        <v>34</v>
      </c>
      <c r="C29" s="20" t="s">
        <v>23</v>
      </c>
      <c r="D29" s="21">
        <v>3</v>
      </c>
      <c r="E29" s="27"/>
      <c r="F29" s="28">
        <f>D29*E29</f>
        <v>0</v>
      </c>
    </row>
    <row r="30" spans="1:6" ht="17.25" x14ac:dyDescent="0.25">
      <c r="A30" s="31"/>
      <c r="B30" s="26" t="s">
        <v>35</v>
      </c>
      <c r="C30" s="20" t="s">
        <v>23</v>
      </c>
      <c r="D30" s="21">
        <v>6</v>
      </c>
      <c r="E30" s="27"/>
      <c r="F30" s="28">
        <f>D30*E30</f>
        <v>0</v>
      </c>
    </row>
    <row r="31" spans="1:6" x14ac:dyDescent="0.25">
      <c r="A31" s="31"/>
      <c r="B31" s="19" t="s">
        <v>36</v>
      </c>
      <c r="C31" s="20"/>
      <c r="D31" s="21"/>
      <c r="E31" s="27"/>
      <c r="F31" s="28"/>
    </row>
    <row r="32" spans="1:6" x14ac:dyDescent="0.25">
      <c r="A32" s="31"/>
      <c r="B32" s="26" t="s">
        <v>37</v>
      </c>
      <c r="C32" s="20" t="s">
        <v>10</v>
      </c>
      <c r="D32" s="21">
        <v>2</v>
      </c>
      <c r="E32" s="27"/>
      <c r="F32" s="28">
        <f t="shared" ref="F32:F40" si="0">D32*E32</f>
        <v>0</v>
      </c>
    </row>
    <row r="33" spans="1:6" x14ac:dyDescent="0.25">
      <c r="A33" s="31"/>
      <c r="B33" s="26" t="s">
        <v>38</v>
      </c>
      <c r="C33" s="20" t="s">
        <v>10</v>
      </c>
      <c r="D33" s="21">
        <v>4</v>
      </c>
      <c r="E33" s="27"/>
      <c r="F33" s="28">
        <f t="shared" si="0"/>
        <v>0</v>
      </c>
    </row>
    <row r="34" spans="1:6" x14ac:dyDescent="0.25">
      <c r="A34" s="31"/>
      <c r="B34" s="26" t="s">
        <v>39</v>
      </c>
      <c r="C34" s="20" t="s">
        <v>10</v>
      </c>
      <c r="D34" s="21">
        <v>1</v>
      </c>
      <c r="E34" s="27"/>
      <c r="F34" s="28">
        <f t="shared" si="0"/>
        <v>0</v>
      </c>
    </row>
    <row r="35" spans="1:6" x14ac:dyDescent="0.25">
      <c r="A35" s="31"/>
      <c r="B35" s="26" t="s">
        <v>40</v>
      </c>
      <c r="C35" s="20" t="s">
        <v>10</v>
      </c>
      <c r="D35" s="21">
        <v>2</v>
      </c>
      <c r="E35" s="27"/>
      <c r="F35" s="28">
        <f t="shared" si="0"/>
        <v>0</v>
      </c>
    </row>
    <row r="36" spans="1:6" x14ac:dyDescent="0.25">
      <c r="A36" s="31"/>
      <c r="B36" s="26" t="s">
        <v>41</v>
      </c>
      <c r="C36" s="20" t="s">
        <v>10</v>
      </c>
      <c r="D36" s="21">
        <v>6</v>
      </c>
      <c r="E36" s="27"/>
      <c r="F36" s="28">
        <f t="shared" si="0"/>
        <v>0</v>
      </c>
    </row>
    <row r="37" spans="1:6" x14ac:dyDescent="0.25">
      <c r="A37" s="31"/>
      <c r="B37" s="26" t="s">
        <v>42</v>
      </c>
      <c r="C37" s="20" t="s">
        <v>10</v>
      </c>
      <c r="D37" s="21">
        <v>2</v>
      </c>
      <c r="E37" s="27"/>
      <c r="F37" s="28">
        <f t="shared" si="0"/>
        <v>0</v>
      </c>
    </row>
    <row r="38" spans="1:6" x14ac:dyDescent="0.25">
      <c r="A38" s="31"/>
      <c r="B38" s="26" t="s">
        <v>43</v>
      </c>
      <c r="C38" s="20" t="s">
        <v>10</v>
      </c>
      <c r="D38" s="21">
        <v>3</v>
      </c>
      <c r="E38" s="27"/>
      <c r="F38" s="28">
        <f t="shared" si="0"/>
        <v>0</v>
      </c>
    </row>
    <row r="39" spans="1:6" x14ac:dyDescent="0.25">
      <c r="A39" s="31"/>
      <c r="B39" s="26" t="s">
        <v>44</v>
      </c>
      <c r="C39" s="20" t="s">
        <v>10</v>
      </c>
      <c r="D39" s="21">
        <v>6</v>
      </c>
      <c r="E39" s="27"/>
      <c r="F39" s="28">
        <f t="shared" si="0"/>
        <v>0</v>
      </c>
    </row>
    <row r="40" spans="1:6" x14ac:dyDescent="0.25">
      <c r="A40" s="31"/>
      <c r="B40" s="26" t="s">
        <v>45</v>
      </c>
      <c r="C40" s="20" t="s">
        <v>10</v>
      </c>
      <c r="D40" s="21">
        <v>1</v>
      </c>
      <c r="E40" s="27"/>
      <c r="F40" s="28">
        <f t="shared" si="0"/>
        <v>0</v>
      </c>
    </row>
    <row r="41" spans="1:6" x14ac:dyDescent="0.25">
      <c r="A41" s="31"/>
      <c r="B41" s="19" t="s">
        <v>46</v>
      </c>
      <c r="C41" s="20"/>
      <c r="D41" s="21"/>
      <c r="E41" s="22"/>
      <c r="F41" s="40">
        <f>SUM(F13:F40)</f>
        <v>0</v>
      </c>
    </row>
    <row r="42" spans="1:6" x14ac:dyDescent="0.25">
      <c r="A42" s="14"/>
      <c r="B42" s="123" t="s">
        <v>54</v>
      </c>
      <c r="C42" s="14"/>
      <c r="D42" s="14"/>
      <c r="E42" s="14"/>
      <c r="F42" s="16">
        <f>F41*10</f>
        <v>0</v>
      </c>
    </row>
    <row r="43" spans="1:6" x14ac:dyDescent="0.25">
      <c r="A43" s="33"/>
      <c r="B43" s="33"/>
      <c r="C43" s="33"/>
      <c r="D43" s="33"/>
      <c r="E43" s="33"/>
      <c r="F43" s="33"/>
    </row>
  </sheetData>
  <mergeCells count="1">
    <mergeCell ref="A1:F1"/>
  </mergeCells>
  <pageMargins left="0.7" right="0.7" top="0.75" bottom="0.75" header="0.3" footer="0.3"/>
  <pageSetup paperSize="0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zoomScaleNormal="100" zoomScaleSheetLayoutView="100" workbookViewId="0">
      <selection activeCell="I22" sqref="I22"/>
    </sheetView>
  </sheetViews>
  <sheetFormatPr defaultRowHeight="15" x14ac:dyDescent="0.25"/>
  <cols>
    <col min="2" max="2" width="34.5703125" customWidth="1"/>
    <col min="3" max="3" width="18.140625" customWidth="1"/>
    <col min="7" max="7" width="14.7109375" customWidth="1"/>
  </cols>
  <sheetData>
    <row r="1" spans="1:15" ht="16.5" thickBot="1" x14ac:dyDescent="0.3">
      <c r="A1" s="107" t="s">
        <v>89</v>
      </c>
      <c r="B1" s="107"/>
      <c r="C1" s="107"/>
      <c r="D1" s="107"/>
      <c r="E1" s="107"/>
      <c r="F1" s="107"/>
      <c r="G1" s="107"/>
    </row>
    <row r="2" spans="1:15" ht="15.75" x14ac:dyDescent="0.25">
      <c r="A2" s="45"/>
      <c r="B2" s="97" t="s">
        <v>86</v>
      </c>
      <c r="C2" s="98"/>
      <c r="D2" s="98"/>
      <c r="E2" s="98"/>
      <c r="F2" s="98"/>
      <c r="G2" s="99"/>
    </row>
    <row r="3" spans="1:15" ht="15.75" x14ac:dyDescent="0.25">
      <c r="A3" s="46"/>
      <c r="B3" s="47"/>
      <c r="C3" s="47"/>
      <c r="D3" s="47"/>
      <c r="E3" s="47"/>
      <c r="F3" s="47"/>
      <c r="G3" s="47"/>
    </row>
    <row r="4" spans="1:15" ht="39" thickBot="1" x14ac:dyDescent="0.3">
      <c r="A4" s="48" t="s">
        <v>56</v>
      </c>
      <c r="B4" s="100" t="s">
        <v>57</v>
      </c>
      <c r="C4" s="100"/>
      <c r="D4" s="49" t="s">
        <v>58</v>
      </c>
      <c r="E4" s="50" t="s">
        <v>59</v>
      </c>
      <c r="F4" s="50" t="s">
        <v>60</v>
      </c>
      <c r="G4" s="51" t="s">
        <v>61</v>
      </c>
    </row>
    <row r="5" spans="1:15" ht="15.75" x14ac:dyDescent="0.25">
      <c r="A5" s="52">
        <v>1</v>
      </c>
      <c r="B5" s="101" t="s">
        <v>62</v>
      </c>
      <c r="C5" s="102"/>
      <c r="D5" s="102"/>
      <c r="E5" s="102"/>
      <c r="F5" s="102"/>
      <c r="G5" s="103"/>
    </row>
    <row r="6" spans="1:15" ht="40.5" customHeight="1" x14ac:dyDescent="0.25">
      <c r="A6" s="53">
        <v>1.1100000000000001</v>
      </c>
      <c r="B6" s="94" t="s">
        <v>63</v>
      </c>
      <c r="C6" s="104"/>
      <c r="D6" s="54" t="s">
        <v>20</v>
      </c>
      <c r="E6" s="55">
        <v>39.89</v>
      </c>
      <c r="F6" s="56"/>
      <c r="G6" s="57">
        <f>E6*F6</f>
        <v>0</v>
      </c>
    </row>
    <row r="7" spans="1:15" ht="39.75" customHeight="1" x14ac:dyDescent="0.25">
      <c r="A7" s="53">
        <v>1.1200000000000001</v>
      </c>
      <c r="B7" s="105" t="s">
        <v>64</v>
      </c>
      <c r="C7" s="106"/>
      <c r="D7" s="54" t="s">
        <v>20</v>
      </c>
      <c r="E7" s="55">
        <v>1.2</v>
      </c>
      <c r="F7" s="56"/>
      <c r="G7" s="57">
        <f>E7*F7</f>
        <v>0</v>
      </c>
    </row>
    <row r="8" spans="1:15" ht="39" customHeight="1" x14ac:dyDescent="0.25">
      <c r="A8" s="53">
        <v>1.1299999999999999</v>
      </c>
      <c r="B8" s="105" t="s">
        <v>65</v>
      </c>
      <c r="C8" s="106"/>
      <c r="D8" s="54" t="s">
        <v>20</v>
      </c>
      <c r="E8" s="55">
        <f>1.4*1.4*0.6*6</f>
        <v>7.0559999999999983</v>
      </c>
      <c r="F8" s="56"/>
      <c r="G8" s="57">
        <f>E8*F8</f>
        <v>0</v>
      </c>
    </row>
    <row r="9" spans="1:15" ht="15.75" x14ac:dyDescent="0.25">
      <c r="A9" s="58">
        <v>2</v>
      </c>
      <c r="B9" s="101" t="s">
        <v>66</v>
      </c>
      <c r="C9" s="102"/>
      <c r="D9" s="102"/>
      <c r="E9" s="102"/>
      <c r="F9" s="102"/>
      <c r="G9" s="103"/>
    </row>
    <row r="10" spans="1:15" ht="40.5" customHeight="1" x14ac:dyDescent="0.25">
      <c r="A10" s="59">
        <v>2.11</v>
      </c>
      <c r="B10" s="94" t="s">
        <v>67</v>
      </c>
      <c r="C10" s="95"/>
      <c r="D10" s="54" t="s">
        <v>20</v>
      </c>
      <c r="E10" s="55">
        <v>5.83</v>
      </c>
      <c r="F10" s="56"/>
      <c r="G10" s="57">
        <f>E10*F10</f>
        <v>0</v>
      </c>
      <c r="J10" s="93"/>
      <c r="K10" s="93"/>
      <c r="L10" s="93"/>
      <c r="M10" s="93"/>
      <c r="N10" s="93"/>
      <c r="O10" s="93"/>
    </row>
    <row r="11" spans="1:15" ht="27" customHeight="1" x14ac:dyDescent="0.25">
      <c r="A11" s="59">
        <v>2.15</v>
      </c>
      <c r="B11" s="115" t="s">
        <v>68</v>
      </c>
      <c r="C11" s="116"/>
      <c r="D11" s="60" t="s">
        <v>20</v>
      </c>
      <c r="E11" s="61">
        <v>9.32</v>
      </c>
      <c r="F11" s="56"/>
      <c r="G11" s="57">
        <f>E11*F11</f>
        <v>0</v>
      </c>
    </row>
    <row r="12" spans="1:15" ht="15.75" x14ac:dyDescent="0.25">
      <c r="A12" s="62">
        <v>3</v>
      </c>
      <c r="B12" s="102" t="s">
        <v>69</v>
      </c>
      <c r="C12" s="102"/>
      <c r="D12" s="102"/>
      <c r="E12" s="102"/>
      <c r="F12" s="102"/>
      <c r="G12" s="103"/>
    </row>
    <row r="13" spans="1:15" ht="60" customHeight="1" x14ac:dyDescent="0.25">
      <c r="A13" s="59">
        <v>3.11</v>
      </c>
      <c r="B13" s="94" t="s">
        <v>70</v>
      </c>
      <c r="C13" s="95"/>
      <c r="D13" s="54" t="s">
        <v>20</v>
      </c>
      <c r="E13" s="55">
        <f>3.4*6.4*0.15</f>
        <v>3.2640000000000002</v>
      </c>
      <c r="F13" s="70"/>
      <c r="G13" s="71">
        <f>E13*F13</f>
        <v>0</v>
      </c>
    </row>
    <row r="14" spans="1:15" ht="15" customHeight="1" x14ac:dyDescent="0.25">
      <c r="A14" s="59">
        <v>3.13</v>
      </c>
      <c r="B14" s="94" t="s">
        <v>71</v>
      </c>
      <c r="C14" s="96"/>
      <c r="D14" s="63" t="s">
        <v>72</v>
      </c>
      <c r="E14" s="55">
        <v>17</v>
      </c>
      <c r="F14" s="56"/>
      <c r="G14" s="57">
        <f>E14*F14</f>
        <v>0</v>
      </c>
    </row>
    <row r="15" spans="1:15" ht="60.75" customHeight="1" x14ac:dyDescent="0.25">
      <c r="A15" s="59">
        <v>3.14</v>
      </c>
      <c r="B15" s="94" t="s">
        <v>73</v>
      </c>
      <c r="C15" s="95"/>
      <c r="D15" s="54" t="s">
        <v>20</v>
      </c>
      <c r="E15" s="55">
        <f>18.8*1.5*0.12</f>
        <v>3.3840000000000003</v>
      </c>
      <c r="F15" s="70"/>
      <c r="G15" s="71">
        <f>E15*F15</f>
        <v>0</v>
      </c>
    </row>
    <row r="16" spans="1:15" ht="45.75" customHeight="1" x14ac:dyDescent="0.25">
      <c r="A16" s="59">
        <v>3.16</v>
      </c>
      <c r="B16" s="94" t="s">
        <v>74</v>
      </c>
      <c r="C16" s="95"/>
      <c r="D16" s="54" t="s">
        <v>20</v>
      </c>
      <c r="E16" s="72">
        <f>3.2*6.2*0.1</f>
        <v>1.9840000000000004</v>
      </c>
      <c r="F16" s="70"/>
      <c r="G16" s="71">
        <f>E16*F16</f>
        <v>0</v>
      </c>
    </row>
    <row r="17" spans="1:7" ht="15.75" x14ac:dyDescent="0.25">
      <c r="A17" s="58">
        <v>4</v>
      </c>
      <c r="B17" s="101" t="s">
        <v>75</v>
      </c>
      <c r="C17" s="113"/>
      <c r="D17" s="113"/>
      <c r="E17" s="113"/>
      <c r="F17" s="113"/>
      <c r="G17" s="114"/>
    </row>
    <row r="18" spans="1:7" ht="54.75" customHeight="1" x14ac:dyDescent="0.25">
      <c r="A18" s="59">
        <v>4.1100000000000003</v>
      </c>
      <c r="B18" s="94" t="s">
        <v>76</v>
      </c>
      <c r="C18" s="104"/>
      <c r="D18" s="63" t="s">
        <v>77</v>
      </c>
      <c r="E18" s="64">
        <v>0.02</v>
      </c>
      <c r="F18" s="56"/>
      <c r="G18" s="57">
        <f>E18*F18</f>
        <v>0</v>
      </c>
    </row>
    <row r="19" spans="1:7" ht="14.25" customHeight="1" x14ac:dyDescent="0.25">
      <c r="A19" s="59">
        <v>4.13</v>
      </c>
      <c r="B19" s="94" t="s">
        <v>78</v>
      </c>
      <c r="C19" s="96"/>
      <c r="D19" s="65" t="s">
        <v>79</v>
      </c>
      <c r="E19" s="64">
        <v>0.4</v>
      </c>
      <c r="F19" s="56"/>
      <c r="G19" s="57">
        <f>E19*F19</f>
        <v>0</v>
      </c>
    </row>
    <row r="20" spans="1:7" ht="15" customHeight="1" x14ac:dyDescent="0.25">
      <c r="A20" s="59">
        <v>4.1399999999999997</v>
      </c>
      <c r="B20" s="94" t="s">
        <v>80</v>
      </c>
      <c r="C20" s="96"/>
      <c r="D20" s="63" t="s">
        <v>81</v>
      </c>
      <c r="E20" s="64">
        <v>16</v>
      </c>
      <c r="F20" s="56"/>
      <c r="G20" s="57">
        <f>E20*F20</f>
        <v>0</v>
      </c>
    </row>
    <row r="21" spans="1:7" ht="40.5" customHeight="1" x14ac:dyDescent="0.25">
      <c r="A21" s="59">
        <v>4.1500000000000004</v>
      </c>
      <c r="B21" s="94" t="s">
        <v>82</v>
      </c>
      <c r="C21" s="96"/>
      <c r="D21" s="63" t="s">
        <v>83</v>
      </c>
      <c r="E21" s="64">
        <v>1</v>
      </c>
      <c r="F21" s="56"/>
      <c r="G21" s="57">
        <f>E21*F21</f>
        <v>0</v>
      </c>
    </row>
    <row r="22" spans="1:7" ht="40.5" customHeight="1" thickBot="1" x14ac:dyDescent="0.3">
      <c r="A22" s="66">
        <v>4.16</v>
      </c>
      <c r="B22" s="108" t="s">
        <v>84</v>
      </c>
      <c r="C22" s="109"/>
      <c r="D22" s="67" t="s">
        <v>77</v>
      </c>
      <c r="E22" s="68">
        <v>1</v>
      </c>
      <c r="F22" s="73"/>
      <c r="G22" s="69">
        <f>E22*F22</f>
        <v>0</v>
      </c>
    </row>
    <row r="23" spans="1:7" ht="16.5" thickBot="1" x14ac:dyDescent="0.3">
      <c r="A23" s="110" t="s">
        <v>85</v>
      </c>
      <c r="B23" s="111"/>
      <c r="C23" s="111"/>
      <c r="D23" s="111"/>
      <c r="E23" s="112"/>
      <c r="F23" s="84"/>
      <c r="G23" s="82">
        <f>SUM(G6:G8:G10:G11:G13:G16:G18:G22)</f>
        <v>0</v>
      </c>
    </row>
    <row r="24" spans="1:7" ht="18.75" customHeight="1" thickBot="1" x14ac:dyDescent="0.3">
      <c r="A24" s="110" t="s">
        <v>87</v>
      </c>
      <c r="B24" s="111"/>
      <c r="C24" s="111"/>
      <c r="D24" s="111"/>
      <c r="E24" s="112"/>
      <c r="F24" s="85">
        <v>2</v>
      </c>
      <c r="G24" s="83">
        <f>PRODUCT(G23,F24)</f>
        <v>0</v>
      </c>
    </row>
  </sheetData>
  <mergeCells count="24">
    <mergeCell ref="A1:G1"/>
    <mergeCell ref="J10:O10"/>
    <mergeCell ref="B21:C21"/>
    <mergeCell ref="B22:C22"/>
    <mergeCell ref="A24:E24"/>
    <mergeCell ref="A23:E23"/>
    <mergeCell ref="B15:C15"/>
    <mergeCell ref="B16:C16"/>
    <mergeCell ref="B17:G17"/>
    <mergeCell ref="B18:C18"/>
    <mergeCell ref="B19:C19"/>
    <mergeCell ref="B20:C20"/>
    <mergeCell ref="B9:G9"/>
    <mergeCell ref="B10:C10"/>
    <mergeCell ref="B11:C11"/>
    <mergeCell ref="B12:G12"/>
    <mergeCell ref="B13:C13"/>
    <mergeCell ref="B14:C14"/>
    <mergeCell ref="B2:G2"/>
    <mergeCell ref="B4:C4"/>
    <mergeCell ref="B5:G5"/>
    <mergeCell ref="B6:C6"/>
    <mergeCell ref="B7:C7"/>
    <mergeCell ref="B8:C8"/>
  </mergeCells>
  <pageMargins left="0.7" right="0.7" top="0.75" bottom="0.75" header="0.3" footer="0.3"/>
  <pageSetup paperSize="0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="106" zoomScaleNormal="100" zoomScaleSheetLayoutView="106" workbookViewId="0">
      <selection activeCell="E11" sqref="E11"/>
    </sheetView>
  </sheetViews>
  <sheetFormatPr defaultRowHeight="15" x14ac:dyDescent="0.25"/>
  <cols>
    <col min="5" max="5" width="27.140625" customWidth="1"/>
    <col min="6" max="6" width="19.5703125" customWidth="1"/>
  </cols>
  <sheetData>
    <row r="1" spans="1:7" ht="16.5" thickBot="1" x14ac:dyDescent="0.3">
      <c r="A1" s="107" t="s">
        <v>89</v>
      </c>
      <c r="B1" s="107"/>
      <c r="C1" s="107"/>
      <c r="D1" s="107"/>
      <c r="E1" s="107"/>
      <c r="F1" s="107"/>
      <c r="G1" s="88"/>
    </row>
    <row r="2" spans="1:7" ht="17.25" x14ac:dyDescent="0.35">
      <c r="A2" s="34" t="s">
        <v>19</v>
      </c>
      <c r="B2" s="35" t="s">
        <v>47</v>
      </c>
      <c r="C2" s="35"/>
      <c r="D2" s="32"/>
      <c r="E2" s="35"/>
      <c r="F2" s="35"/>
      <c r="G2" s="89"/>
    </row>
    <row r="3" spans="1:7" ht="15.75" x14ac:dyDescent="0.3">
      <c r="A3" s="36">
        <v>1</v>
      </c>
      <c r="B3" s="120" t="s">
        <v>48</v>
      </c>
      <c r="C3" s="121"/>
      <c r="D3" s="121"/>
      <c r="E3" s="122"/>
      <c r="F3" s="38">
        <f>SUM('Kabasa water supply'!F9)</f>
        <v>0</v>
      </c>
    </row>
    <row r="4" spans="1:7" ht="15.75" x14ac:dyDescent="0.3">
      <c r="A4" s="36">
        <v>2</v>
      </c>
      <c r="B4" s="76" t="s">
        <v>49</v>
      </c>
      <c r="C4" s="80"/>
      <c r="D4" s="80"/>
      <c r="E4" s="81"/>
      <c r="F4" s="75"/>
    </row>
    <row r="5" spans="1:7" ht="15.75" x14ac:dyDescent="0.3">
      <c r="A5" s="36">
        <v>3</v>
      </c>
      <c r="B5" s="37" t="s">
        <v>50</v>
      </c>
      <c r="C5" s="35"/>
      <c r="D5" s="32"/>
      <c r="E5" s="35"/>
      <c r="F5" s="38">
        <f>SUM('Kabasa water supply'!F42)</f>
        <v>0</v>
      </c>
    </row>
    <row r="6" spans="1:7" ht="15.75" x14ac:dyDescent="0.3">
      <c r="A6" s="36">
        <v>4</v>
      </c>
      <c r="B6" s="76" t="s">
        <v>88</v>
      </c>
      <c r="C6" s="77"/>
      <c r="D6" s="78"/>
      <c r="E6" s="79"/>
      <c r="F6" s="38">
        <f>SUM('Elevated Water Tank'!G24)</f>
        <v>0</v>
      </c>
    </row>
    <row r="7" spans="1:7" ht="17.25" x14ac:dyDescent="0.35">
      <c r="A7" s="86"/>
      <c r="B7" s="117" t="s">
        <v>55</v>
      </c>
      <c r="C7" s="118"/>
      <c r="D7" s="118"/>
      <c r="E7" s="119"/>
      <c r="F7" s="87">
        <f>SUM(F3:F6)</f>
        <v>0</v>
      </c>
    </row>
  </sheetData>
  <mergeCells count="3">
    <mergeCell ref="A1:F1"/>
    <mergeCell ref="B7:E7"/>
    <mergeCell ref="B3:E3"/>
  </mergeCells>
  <pageMargins left="0.7" right="0.7" top="0.75" bottom="0.75" header="0.3" footer="0.3"/>
  <pageSetup paperSize="0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Kabasa water supply</vt:lpstr>
      <vt:lpstr>Elevated Water Tank</vt:lpstr>
      <vt:lpstr>Summary</vt:lpstr>
      <vt:lpstr>Summary!Print_Area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Wanja</cp:lastModifiedBy>
  <dcterms:created xsi:type="dcterms:W3CDTF">2017-11-07T11:52:03Z</dcterms:created>
  <dcterms:modified xsi:type="dcterms:W3CDTF">2017-12-04T13:02:58Z</dcterms:modified>
</cp:coreProperties>
</file>